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3245"/>
  </bookViews>
  <sheets>
    <sheet name="Sheet2" sheetId="2" r:id="rId1"/>
  </sheets>
  <externalReferences>
    <externalReference r:id="rId2"/>
    <externalReference r:id="rId3"/>
  </externalReferences>
  <definedNames>
    <definedName name="_xlnm.Print_Titles" localSheetId="0">Sheet2!$5:$7</definedName>
  </definedNames>
  <calcPr calcId="144525"/>
</workbook>
</file>

<file path=xl/sharedStrings.xml><?xml version="1.0" encoding="utf-8"?>
<sst xmlns="http://schemas.openxmlformats.org/spreadsheetml/2006/main" count="127" uniqueCount="126">
  <si>
    <t>附件</t>
  </si>
  <si>
    <t>陕西省2022年第一批县级基本财力保障机制奖补资金分配表</t>
  </si>
  <si>
    <t>单位：万元</t>
  </si>
  <si>
    <t>县区</t>
  </si>
  <si>
    <t>2022年奖补资金</t>
  </si>
  <si>
    <t>当年新增</t>
  </si>
  <si>
    <t>下达批次</t>
  </si>
  <si>
    <t>合计</t>
  </si>
  <si>
    <t>其中：</t>
  </si>
  <si>
    <t>已提前下达</t>
  </si>
  <si>
    <t>本次下达</t>
  </si>
  <si>
    <t>追加基数下达</t>
  </si>
  <si>
    <t>涉油县区补助</t>
  </si>
  <si>
    <t>困难县区退役士兵“两项生活费”补助奖补</t>
  </si>
  <si>
    <t>西安市</t>
  </si>
  <si>
    <t>新城区</t>
  </si>
  <si>
    <t>碑林区</t>
  </si>
  <si>
    <t>莲湖区</t>
  </si>
  <si>
    <t>灞桥区</t>
  </si>
  <si>
    <t>阎良区</t>
  </si>
  <si>
    <t>临潼区</t>
  </si>
  <si>
    <t>蓝田县</t>
  </si>
  <si>
    <t>周至县</t>
  </si>
  <si>
    <t>鄠邑区</t>
  </si>
  <si>
    <t>西咸新区</t>
  </si>
  <si>
    <t>铜川市</t>
  </si>
  <si>
    <t>耀州区</t>
  </si>
  <si>
    <t>宜君县</t>
  </si>
  <si>
    <t>印台区</t>
  </si>
  <si>
    <t>王益区</t>
  </si>
  <si>
    <t>宝鸡市</t>
  </si>
  <si>
    <t>太白县</t>
  </si>
  <si>
    <t>陈仓区</t>
  </si>
  <si>
    <t>凤翔区</t>
  </si>
  <si>
    <t>岐山县</t>
  </si>
  <si>
    <t>麟游县</t>
  </si>
  <si>
    <t>陇县</t>
  </si>
  <si>
    <t>千阳县</t>
  </si>
  <si>
    <t>凤县</t>
  </si>
  <si>
    <t>扶风县</t>
  </si>
  <si>
    <t>眉县</t>
  </si>
  <si>
    <t>金台区</t>
  </si>
  <si>
    <t>渭滨区</t>
  </si>
  <si>
    <t>咸阳市</t>
  </si>
  <si>
    <t>兴平市</t>
  </si>
  <si>
    <t>武功县</t>
  </si>
  <si>
    <t>三原县</t>
  </si>
  <si>
    <t>泾阳县</t>
  </si>
  <si>
    <t>礼泉县</t>
  </si>
  <si>
    <t>乾县</t>
  </si>
  <si>
    <t>永寿县</t>
  </si>
  <si>
    <t>彬州市</t>
  </si>
  <si>
    <t>长武县</t>
  </si>
  <si>
    <t>旬邑县</t>
  </si>
  <si>
    <t>淳化县</t>
  </si>
  <si>
    <t>秦都区</t>
  </si>
  <si>
    <t>渭城区</t>
  </si>
  <si>
    <t>渭南市</t>
  </si>
  <si>
    <t>临渭区</t>
  </si>
  <si>
    <t>华州区</t>
  </si>
  <si>
    <t>华阴市</t>
  </si>
  <si>
    <t>潼关县</t>
  </si>
  <si>
    <t>大荔县</t>
  </si>
  <si>
    <t>蒲城县</t>
  </si>
  <si>
    <t>澄城县</t>
  </si>
  <si>
    <t>白水县</t>
  </si>
  <si>
    <t>合阳县</t>
  </si>
  <si>
    <t>富平县</t>
  </si>
  <si>
    <t>汉中市</t>
  </si>
  <si>
    <t>汉台区</t>
  </si>
  <si>
    <t>南郑区</t>
  </si>
  <si>
    <t>城固县</t>
  </si>
  <si>
    <t>洋县</t>
  </si>
  <si>
    <t>西乡县</t>
  </si>
  <si>
    <t>勉县</t>
  </si>
  <si>
    <t>宁强县</t>
  </si>
  <si>
    <t>略阳县</t>
  </si>
  <si>
    <t>镇巴县</t>
  </si>
  <si>
    <t>留坝县</t>
  </si>
  <si>
    <t>佛坪县</t>
  </si>
  <si>
    <t>安康市</t>
  </si>
  <si>
    <t>汉滨区</t>
  </si>
  <si>
    <t>岚皋县</t>
  </si>
  <si>
    <t>汉阴县</t>
  </si>
  <si>
    <t>石泉县</t>
  </si>
  <si>
    <t>宁陕县</t>
  </si>
  <si>
    <t>紫阳县</t>
  </si>
  <si>
    <t>平利县</t>
  </si>
  <si>
    <t>镇坪县</t>
  </si>
  <si>
    <t>旬阳市</t>
  </si>
  <si>
    <t>白河县</t>
  </si>
  <si>
    <t>商洛市</t>
  </si>
  <si>
    <t>商州区</t>
  </si>
  <si>
    <t>洛南县</t>
  </si>
  <si>
    <t>山阳县</t>
  </si>
  <si>
    <t>丹凤县</t>
  </si>
  <si>
    <t>商南县</t>
  </si>
  <si>
    <t>镇安县</t>
  </si>
  <si>
    <t>柞水县</t>
  </si>
  <si>
    <t>延安市</t>
  </si>
  <si>
    <t>宝塔区</t>
  </si>
  <si>
    <t>延长县</t>
  </si>
  <si>
    <t>延川县</t>
  </si>
  <si>
    <t>子长市</t>
  </si>
  <si>
    <t>安塞区</t>
  </si>
  <si>
    <t>吴起县</t>
  </si>
  <si>
    <t>志丹县</t>
  </si>
  <si>
    <t>甘泉县</t>
  </si>
  <si>
    <t>富县</t>
  </si>
  <si>
    <t>洛川县</t>
  </si>
  <si>
    <t>黄陵县</t>
  </si>
  <si>
    <t>宜川县</t>
  </si>
  <si>
    <t>黄龙县</t>
  </si>
  <si>
    <t>榆林市</t>
  </si>
  <si>
    <t>横山区</t>
  </si>
  <si>
    <t>靖边县</t>
  </si>
  <si>
    <t>定边县</t>
  </si>
  <si>
    <t>绥德县</t>
  </si>
  <si>
    <t>米脂县</t>
  </si>
  <si>
    <t>佳县</t>
  </si>
  <si>
    <t>吴堡县</t>
  </si>
  <si>
    <t>清涧县</t>
  </si>
  <si>
    <t>子洲县</t>
  </si>
  <si>
    <t>杨凌示范区</t>
  </si>
  <si>
    <t>杨陵区</t>
  </si>
  <si>
    <t>注：2022年，从县级基本财力保障奖补资金增量中安排9896万元，对已落实退役士兵待安置期间生活补助费和安置后待岗期间生活费的困难县区进行奖补。</t>
  </si>
</sst>
</file>

<file path=xl/styles.xml><?xml version="1.0" encoding="utf-8"?>
<styleSheet xmlns="http://schemas.openxmlformats.org/spreadsheetml/2006/main">
  <numFmts count="5">
    <numFmt numFmtId="176" formatCode="0_);[Red]\(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1"/>
      <color theme="1"/>
      <name val="宋体"/>
      <charset val="134"/>
      <scheme val="minor"/>
    </font>
    <font>
      <sz val="16"/>
      <color theme="1"/>
      <name val="黑体"/>
      <charset val="134"/>
    </font>
    <font>
      <sz val="14"/>
      <color theme="1"/>
      <name val="黑体"/>
      <charset val="134"/>
    </font>
    <font>
      <sz val="18"/>
      <color theme="1"/>
      <name val="方正小标宋_GBK"/>
      <charset val="134"/>
    </font>
    <font>
      <b/>
      <sz val="16"/>
      <color theme="1"/>
      <name val="宋体"/>
      <charset val="134"/>
      <scheme val="minor"/>
    </font>
    <font>
      <b/>
      <sz val="11"/>
      <color theme="1"/>
      <name val="宋体"/>
      <charset val="134"/>
      <scheme val="minor"/>
    </font>
    <font>
      <sz val="11"/>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7" fillId="16"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3" fillId="12" borderId="10" applyNumberFormat="false" applyAlignment="false" applyProtection="false">
      <alignment vertical="center"/>
    </xf>
    <xf numFmtId="0" fontId="14" fillId="13" borderId="11" applyNumberFormat="false" applyAlignment="false" applyProtection="false">
      <alignment vertical="center"/>
    </xf>
    <xf numFmtId="0" fontId="16" fillId="15"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2" fillId="0" borderId="9" applyNumberFormat="false" applyFill="false" applyAlignment="false" applyProtection="false">
      <alignment vertical="center"/>
    </xf>
    <xf numFmtId="0" fontId="8"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10" fillId="0" borderId="8" applyNumberFormat="false" applyFill="false" applyAlignment="false" applyProtection="false">
      <alignment vertical="center"/>
    </xf>
    <xf numFmtId="0" fontId="23" fillId="0" borderId="15"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18" fillId="0" borderId="12"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0" fillId="21" borderId="13" applyNumberFormat="false" applyFont="false" applyAlignment="false" applyProtection="false">
      <alignment vertical="center"/>
    </xf>
    <xf numFmtId="0" fontId="7" fillId="22"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21" fillId="12" borderId="14" applyNumberFormat="false" applyAlignment="false" applyProtection="false">
      <alignment vertical="center"/>
    </xf>
    <xf numFmtId="0" fontId="7" fillId="27"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5" fillId="30" borderId="14" applyNumberFormat="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6" borderId="0" applyNumberFormat="false" applyBorder="false" applyAlignment="false" applyProtection="false">
      <alignment vertical="center"/>
    </xf>
  </cellStyleXfs>
  <cellXfs count="23">
    <xf numFmtId="0" fontId="0" fillId="0" borderId="0" xfId="0">
      <alignment vertical="center"/>
    </xf>
    <xf numFmtId="0" fontId="0" fillId="0" borderId="0" xfId="0" applyAlignment="true"/>
    <xf numFmtId="0" fontId="1" fillId="0" borderId="0" xfId="0" applyFont="true" applyAlignment="true">
      <alignment horizontal="left" vertical="center"/>
    </xf>
    <xf numFmtId="0" fontId="2" fillId="0" borderId="0" xfId="0" applyFont="true" applyAlignment="true"/>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0" fontId="5" fillId="0" borderId="2" xfId="0" applyFont="true" applyBorder="true" applyAlignment="true">
      <alignment horizontal="center" vertical="center"/>
    </xf>
    <xf numFmtId="0" fontId="5" fillId="0" borderId="3" xfId="0" applyFont="true" applyBorder="true" applyAlignment="true">
      <alignment horizontal="center" vertical="center"/>
    </xf>
    <xf numFmtId="0" fontId="5" fillId="0" borderId="4" xfId="0" applyFont="true" applyBorder="true" applyAlignment="true">
      <alignment horizontal="center" vertical="center"/>
    </xf>
    <xf numFmtId="176" fontId="5" fillId="0" borderId="1" xfId="0" applyNumberFormat="true" applyFont="true" applyBorder="true" applyAlignment="true">
      <alignment horizontal="right" vertical="center"/>
    </xf>
    <xf numFmtId="0" fontId="0" fillId="0" borderId="1" xfId="0" applyBorder="true" applyAlignment="true">
      <alignment horizontal="center" vertical="center"/>
    </xf>
    <xf numFmtId="176" fontId="0" fillId="0" borderId="1" xfId="0" applyNumberFormat="true" applyFont="true" applyBorder="true" applyAlignment="true">
      <alignment horizontal="right" vertical="center"/>
    </xf>
    <xf numFmtId="176" fontId="0" fillId="0" borderId="1" xfId="0" applyNumberFormat="true" applyBorder="true" applyAlignment="true">
      <alignment horizontal="right" vertical="center"/>
    </xf>
    <xf numFmtId="0" fontId="6" fillId="0" borderId="1" xfId="0" applyFont="true" applyBorder="true" applyAlignment="true">
      <alignment horizontal="center" vertical="center"/>
    </xf>
    <xf numFmtId="0" fontId="0" fillId="0" borderId="0" xfId="0" applyAlignment="true">
      <alignment horizontal="right"/>
    </xf>
    <xf numFmtId="0" fontId="5" fillId="0" borderId="5" xfId="0" applyFont="true" applyBorder="true" applyAlignment="true">
      <alignment horizontal="center" vertical="center"/>
    </xf>
    <xf numFmtId="0" fontId="5" fillId="0" borderId="6"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7" xfId="0" applyFont="true" applyBorder="true" applyAlignment="true">
      <alignment horizontal="center" vertical="center" wrapText="true"/>
    </xf>
    <xf numFmtId="1" fontId="0" fillId="0" borderId="0" xfId="0" applyNumberFormat="true" applyAlignment="true"/>
    <xf numFmtId="0" fontId="0" fillId="0" borderId="0" xfId="0" applyAlignment="true">
      <alignment horizontal="left"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4037;&#20316;/&#20307;&#21046;&#21644;&#36716;&#31227;&#25903;&#20184;/&#36716;&#31227;&#25903;&#20184;/&#21439;&#32423;&#22522;&#26412;&#36130;&#21147;&#20445;&#38556;&#26426;&#21046;&#22870;&#34917;&#36164;&#37329;/&#38468;&#20214;&#65306;&#38485;&#35199;&#30465;2022&#24180;&#31532;&#19968;&#25209;&#20013;&#22830;&#21439;&#32423;&#22522;&#26412;&#36130;&#21147;&#20445;&#38556;&#26426;&#21046;&#22870;&#34917;&#36164;&#37329;&#20998;&#37197;&#24773;&#20917;&#34920;&#65288;&#21547;10&#2042;&#2596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24180;&#24037;&#20316;/&#20307;&#21046;&#21644;&#36716;&#31227;&#25903;&#20184;/&#36716;&#31227;&#25903;&#20184;/&#21439;&#32423;&#22522;&#26412;&#36130;&#21147;&#20445;&#38556;&#26426;&#21046;&#22870;&#34917;&#36164;&#37329;/2022&#24180;&#31532;&#19968;&#25209;&#20013;&#22830;&#21439;&#32423;&#22522;&#26412;&#36130;&#21147;&#20445;&#38556;&#26426;&#21046;&#22870;&#34917;&#36164;&#37329;&#22686;&#37327;&#27979;&#31639;&#20998;&#37197;&#24773;&#20917;&#34920;-06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年县级基本财力保障机制奖补资金分配表"/>
      <sheetName val="2021年县级基本财力保障机制奖补资金分配表"/>
      <sheetName val="提前下达2022年县级基本财力保障机制奖补资金分配情况表"/>
    </sheetNames>
    <sheetDataSet>
      <sheetData sheetId="0"/>
      <sheetData sheetId="1"/>
      <sheetData sheetId="2">
        <row r="1">
          <cell r="A1" t="str">
            <v>附件</v>
          </cell>
        </row>
        <row r="3">
          <cell r="A3" t="str">
            <v>陕西省提前下达2022年 
县级基本财力保障机制奖补资金分配情况表</v>
          </cell>
        </row>
        <row r="4">
          <cell r="B4" t="str">
            <v>单位：万元</v>
          </cell>
        </row>
        <row r="5">
          <cell r="A5" t="str">
            <v>市县</v>
          </cell>
          <cell r="B5" t="str">
            <v>提前下达2022年县级基本财力保障机制奖补资金</v>
          </cell>
        </row>
        <row r="5">
          <cell r="D5" t="str">
            <v>2021年总额</v>
          </cell>
          <cell r="E5" t="str">
            <v>追加基数下达</v>
          </cell>
        </row>
        <row r="6">
          <cell r="A6" t="str">
            <v>合计</v>
          </cell>
          <cell r="B6">
            <v>1112681</v>
          </cell>
        </row>
        <row r="6">
          <cell r="D6">
            <v>1236353</v>
          </cell>
          <cell r="E6">
            <v>123672</v>
          </cell>
        </row>
        <row r="7">
          <cell r="A7" t="str">
            <v>西安市</v>
          </cell>
          <cell r="B7">
            <v>73854</v>
          </cell>
        </row>
        <row r="7">
          <cell r="D7">
            <v>82064</v>
          </cell>
          <cell r="E7">
            <v>8210</v>
          </cell>
        </row>
        <row r="8">
          <cell r="A8" t="str">
            <v>新城区</v>
          </cell>
          <cell r="B8">
            <v>7355</v>
          </cell>
        </row>
        <row r="8">
          <cell r="D8">
            <v>8173</v>
          </cell>
          <cell r="E8">
            <v>818</v>
          </cell>
        </row>
        <row r="9">
          <cell r="A9" t="str">
            <v>碑林区</v>
          </cell>
          <cell r="B9">
            <v>1176</v>
          </cell>
        </row>
        <row r="9">
          <cell r="D9">
            <v>1307</v>
          </cell>
          <cell r="E9">
            <v>131</v>
          </cell>
        </row>
        <row r="10">
          <cell r="A10" t="str">
            <v>莲湖区</v>
          </cell>
          <cell r="B10">
            <v>3965</v>
          </cell>
        </row>
        <row r="10">
          <cell r="D10">
            <v>4406</v>
          </cell>
          <cell r="E10">
            <v>441</v>
          </cell>
        </row>
        <row r="11">
          <cell r="A11" t="str">
            <v>灞桥区</v>
          </cell>
          <cell r="B11">
            <v>4582</v>
          </cell>
        </row>
        <row r="11">
          <cell r="D11">
            <v>5091</v>
          </cell>
          <cell r="E11">
            <v>509</v>
          </cell>
        </row>
        <row r="12">
          <cell r="A12" t="str">
            <v>阎良区</v>
          </cell>
          <cell r="B12">
            <v>417</v>
          </cell>
        </row>
        <row r="12">
          <cell r="D12">
            <v>463</v>
          </cell>
          <cell r="E12">
            <v>46</v>
          </cell>
        </row>
        <row r="13">
          <cell r="A13" t="str">
            <v>临潼区</v>
          </cell>
          <cell r="B13">
            <v>11172</v>
          </cell>
        </row>
        <row r="13">
          <cell r="D13">
            <v>12414</v>
          </cell>
          <cell r="E13">
            <v>1242</v>
          </cell>
        </row>
        <row r="14">
          <cell r="A14" t="str">
            <v>蓝田县</v>
          </cell>
          <cell r="B14">
            <v>15906</v>
          </cell>
        </row>
        <row r="14">
          <cell r="D14">
            <v>17674</v>
          </cell>
          <cell r="E14">
            <v>1768</v>
          </cell>
        </row>
        <row r="15">
          <cell r="A15" t="str">
            <v>周至县</v>
          </cell>
          <cell r="B15">
            <v>12616</v>
          </cell>
        </row>
        <row r="15">
          <cell r="D15">
            <v>14018</v>
          </cell>
          <cell r="E15">
            <v>1402</v>
          </cell>
        </row>
        <row r="16">
          <cell r="A16" t="str">
            <v>鄠邑区</v>
          </cell>
          <cell r="B16">
            <v>10956</v>
          </cell>
        </row>
        <row r="16">
          <cell r="D16">
            <v>12174</v>
          </cell>
          <cell r="E16">
            <v>1218</v>
          </cell>
        </row>
        <row r="17">
          <cell r="A17" t="str">
            <v>西咸新区</v>
          </cell>
          <cell r="B17">
            <v>5709</v>
          </cell>
        </row>
        <row r="17">
          <cell r="D17">
            <v>6344</v>
          </cell>
          <cell r="E17">
            <v>635</v>
          </cell>
        </row>
        <row r="18">
          <cell r="A18" t="str">
            <v>铜川市</v>
          </cell>
          <cell r="B18">
            <v>38080</v>
          </cell>
        </row>
        <row r="18">
          <cell r="D18">
            <v>42313</v>
          </cell>
          <cell r="E18">
            <v>4233</v>
          </cell>
        </row>
        <row r="19">
          <cell r="A19" t="str">
            <v>耀州区</v>
          </cell>
          <cell r="B19">
            <v>11512</v>
          </cell>
        </row>
        <row r="19">
          <cell r="D19">
            <v>12792</v>
          </cell>
          <cell r="E19">
            <v>1280</v>
          </cell>
        </row>
        <row r="20">
          <cell r="A20" t="str">
            <v>宜君县</v>
          </cell>
          <cell r="B20">
            <v>8054</v>
          </cell>
        </row>
        <row r="20">
          <cell r="D20">
            <v>8949</v>
          </cell>
          <cell r="E20">
            <v>895</v>
          </cell>
        </row>
        <row r="21">
          <cell r="A21" t="str">
            <v>印台区</v>
          </cell>
          <cell r="B21">
            <v>9734</v>
          </cell>
        </row>
        <row r="21">
          <cell r="D21">
            <v>10816</v>
          </cell>
          <cell r="E21">
            <v>1082</v>
          </cell>
        </row>
        <row r="22">
          <cell r="A22" t="str">
            <v>王益区</v>
          </cell>
          <cell r="B22">
            <v>8780</v>
          </cell>
        </row>
        <row r="22">
          <cell r="D22">
            <v>9756</v>
          </cell>
          <cell r="E22">
            <v>976</v>
          </cell>
        </row>
        <row r="23">
          <cell r="A23" t="str">
            <v>宝鸡市</v>
          </cell>
          <cell r="B23">
            <v>122626</v>
          </cell>
        </row>
        <row r="23">
          <cell r="D23">
            <v>136255</v>
          </cell>
          <cell r="E23">
            <v>13629</v>
          </cell>
        </row>
        <row r="24">
          <cell r="A24" t="str">
            <v>太白县</v>
          </cell>
          <cell r="B24">
            <v>5922</v>
          </cell>
        </row>
        <row r="24">
          <cell r="D24">
            <v>6580</v>
          </cell>
          <cell r="E24">
            <v>658</v>
          </cell>
        </row>
        <row r="25">
          <cell r="A25" t="str">
            <v>陈仓区</v>
          </cell>
          <cell r="B25">
            <v>12995</v>
          </cell>
        </row>
        <row r="25">
          <cell r="D25">
            <v>14439</v>
          </cell>
          <cell r="E25">
            <v>1444</v>
          </cell>
        </row>
        <row r="26">
          <cell r="A26" t="str">
            <v>凤翔区</v>
          </cell>
          <cell r="B26">
            <v>14775</v>
          </cell>
        </row>
        <row r="26">
          <cell r="D26">
            <v>16417</v>
          </cell>
          <cell r="E26">
            <v>1642</v>
          </cell>
        </row>
        <row r="27">
          <cell r="A27" t="str">
            <v>岐山县</v>
          </cell>
          <cell r="B27">
            <v>14095</v>
          </cell>
        </row>
        <row r="27">
          <cell r="D27">
            <v>15662</v>
          </cell>
          <cell r="E27">
            <v>1567</v>
          </cell>
        </row>
        <row r="28">
          <cell r="A28" t="str">
            <v>麟游县</v>
          </cell>
          <cell r="B28">
            <v>6965</v>
          </cell>
        </row>
        <row r="28">
          <cell r="D28">
            <v>7739</v>
          </cell>
          <cell r="E28">
            <v>774</v>
          </cell>
        </row>
        <row r="29">
          <cell r="A29" t="str">
            <v>陇县</v>
          </cell>
          <cell r="B29">
            <v>10670</v>
          </cell>
        </row>
        <row r="29">
          <cell r="D29">
            <v>11856</v>
          </cell>
          <cell r="E29">
            <v>1186</v>
          </cell>
        </row>
        <row r="30">
          <cell r="A30" t="str">
            <v>千阳县</v>
          </cell>
          <cell r="B30">
            <v>7267</v>
          </cell>
        </row>
        <row r="30">
          <cell r="D30">
            <v>8075</v>
          </cell>
          <cell r="E30">
            <v>808</v>
          </cell>
        </row>
        <row r="31">
          <cell r="A31" t="str">
            <v>凤县</v>
          </cell>
          <cell r="B31">
            <v>8788</v>
          </cell>
        </row>
        <row r="31">
          <cell r="D31">
            <v>9765</v>
          </cell>
          <cell r="E31">
            <v>977</v>
          </cell>
        </row>
        <row r="32">
          <cell r="A32" t="str">
            <v>扶风县</v>
          </cell>
          <cell r="B32">
            <v>9702</v>
          </cell>
        </row>
        <row r="32">
          <cell r="D32">
            <v>10780</v>
          </cell>
          <cell r="E32">
            <v>1078</v>
          </cell>
        </row>
        <row r="33">
          <cell r="A33" t="str">
            <v>眉县</v>
          </cell>
          <cell r="B33">
            <v>10238</v>
          </cell>
        </row>
        <row r="33">
          <cell r="D33">
            <v>11376</v>
          </cell>
          <cell r="E33">
            <v>1138</v>
          </cell>
        </row>
        <row r="34">
          <cell r="A34" t="str">
            <v>金台区</v>
          </cell>
          <cell r="B34">
            <v>10678</v>
          </cell>
        </row>
        <row r="34">
          <cell r="D34">
            <v>11865</v>
          </cell>
          <cell r="E34">
            <v>1187</v>
          </cell>
        </row>
        <row r="35">
          <cell r="A35" t="str">
            <v>渭滨区</v>
          </cell>
          <cell r="B35">
            <v>10531</v>
          </cell>
        </row>
        <row r="35">
          <cell r="D35">
            <v>11701</v>
          </cell>
          <cell r="E35">
            <v>1170</v>
          </cell>
        </row>
        <row r="36">
          <cell r="A36" t="str">
            <v>咸阳市</v>
          </cell>
          <cell r="B36">
            <v>160490</v>
          </cell>
        </row>
        <row r="36">
          <cell r="D36">
            <v>178327</v>
          </cell>
          <cell r="E36">
            <v>17837</v>
          </cell>
        </row>
        <row r="37">
          <cell r="A37" t="str">
            <v>兴平市</v>
          </cell>
          <cell r="B37">
            <v>15850</v>
          </cell>
        </row>
        <row r="37">
          <cell r="D37">
            <v>17612</v>
          </cell>
          <cell r="E37">
            <v>1762</v>
          </cell>
        </row>
        <row r="38">
          <cell r="A38" t="str">
            <v>武功县</v>
          </cell>
          <cell r="B38">
            <v>13986</v>
          </cell>
        </row>
        <row r="38">
          <cell r="D38">
            <v>15540</v>
          </cell>
          <cell r="E38">
            <v>1554</v>
          </cell>
        </row>
        <row r="39">
          <cell r="A39" t="str">
            <v>三原县</v>
          </cell>
          <cell r="B39">
            <v>13119</v>
          </cell>
        </row>
        <row r="39">
          <cell r="D39">
            <v>14577</v>
          </cell>
          <cell r="E39">
            <v>1458</v>
          </cell>
        </row>
        <row r="40">
          <cell r="A40" t="str">
            <v>泾阳县</v>
          </cell>
          <cell r="B40">
            <v>15134</v>
          </cell>
        </row>
        <row r="40">
          <cell r="D40">
            <v>16816</v>
          </cell>
          <cell r="E40">
            <v>1682</v>
          </cell>
        </row>
        <row r="41">
          <cell r="A41" t="str">
            <v>礼泉县</v>
          </cell>
          <cell r="B41">
            <v>19219</v>
          </cell>
        </row>
        <row r="41">
          <cell r="D41">
            <v>21355</v>
          </cell>
          <cell r="E41">
            <v>2136</v>
          </cell>
        </row>
        <row r="42">
          <cell r="A42" t="str">
            <v>乾县</v>
          </cell>
          <cell r="B42">
            <v>19733</v>
          </cell>
        </row>
        <row r="42">
          <cell r="D42">
            <v>21926</v>
          </cell>
          <cell r="E42">
            <v>2193</v>
          </cell>
        </row>
        <row r="43">
          <cell r="A43" t="str">
            <v>永寿县</v>
          </cell>
          <cell r="B43">
            <v>10158</v>
          </cell>
        </row>
        <row r="43">
          <cell r="D43">
            <v>11287</v>
          </cell>
          <cell r="E43">
            <v>1129</v>
          </cell>
        </row>
        <row r="44">
          <cell r="A44" t="str">
            <v>彬州市</v>
          </cell>
          <cell r="B44">
            <v>9339</v>
          </cell>
        </row>
        <row r="44">
          <cell r="D44">
            <v>10377</v>
          </cell>
          <cell r="E44">
            <v>1038</v>
          </cell>
        </row>
        <row r="45">
          <cell r="A45" t="str">
            <v>长武县</v>
          </cell>
          <cell r="B45">
            <v>8149</v>
          </cell>
        </row>
        <row r="45">
          <cell r="D45">
            <v>9055</v>
          </cell>
          <cell r="E45">
            <v>906</v>
          </cell>
        </row>
        <row r="46">
          <cell r="A46" t="str">
            <v>旬邑县</v>
          </cell>
          <cell r="B46">
            <v>13580</v>
          </cell>
        </row>
        <row r="46">
          <cell r="D46">
            <v>15089</v>
          </cell>
          <cell r="E46">
            <v>1509</v>
          </cell>
        </row>
        <row r="47">
          <cell r="A47" t="str">
            <v>淳化县</v>
          </cell>
          <cell r="B47">
            <v>10431</v>
          </cell>
        </row>
        <row r="47">
          <cell r="D47">
            <v>11590</v>
          </cell>
          <cell r="E47">
            <v>1159</v>
          </cell>
        </row>
        <row r="48">
          <cell r="A48" t="str">
            <v>秦都区</v>
          </cell>
          <cell r="B48">
            <v>4426</v>
          </cell>
        </row>
        <row r="48">
          <cell r="D48">
            <v>4918</v>
          </cell>
          <cell r="E48">
            <v>492</v>
          </cell>
        </row>
        <row r="49">
          <cell r="A49" t="str">
            <v>渭城区</v>
          </cell>
          <cell r="B49">
            <v>7366</v>
          </cell>
        </row>
        <row r="49">
          <cell r="D49">
            <v>8185</v>
          </cell>
          <cell r="E49">
            <v>819</v>
          </cell>
        </row>
        <row r="50">
          <cell r="A50" t="str">
            <v>渭南市</v>
          </cell>
          <cell r="B50">
            <v>147343</v>
          </cell>
        </row>
        <row r="50">
          <cell r="D50">
            <v>163720</v>
          </cell>
          <cell r="E50">
            <v>16377</v>
          </cell>
        </row>
        <row r="51">
          <cell r="A51" t="str">
            <v>临渭区</v>
          </cell>
          <cell r="B51">
            <v>15643</v>
          </cell>
        </row>
        <row r="51">
          <cell r="D51">
            <v>17382</v>
          </cell>
          <cell r="E51">
            <v>1739</v>
          </cell>
        </row>
        <row r="52">
          <cell r="A52" t="str">
            <v>华州区</v>
          </cell>
          <cell r="B52">
            <v>13667</v>
          </cell>
        </row>
        <row r="52">
          <cell r="D52">
            <v>15186</v>
          </cell>
          <cell r="E52">
            <v>1519</v>
          </cell>
        </row>
        <row r="53">
          <cell r="A53" t="str">
            <v>华阴市</v>
          </cell>
          <cell r="B53">
            <v>11929</v>
          </cell>
        </row>
        <row r="53">
          <cell r="D53">
            <v>13255</v>
          </cell>
          <cell r="E53">
            <v>1326</v>
          </cell>
        </row>
        <row r="54">
          <cell r="A54" t="str">
            <v>潼关县</v>
          </cell>
          <cell r="B54">
            <v>9381</v>
          </cell>
        </row>
        <row r="54">
          <cell r="D54">
            <v>10424</v>
          </cell>
          <cell r="E54">
            <v>1043</v>
          </cell>
        </row>
        <row r="55">
          <cell r="A55" t="str">
            <v>大荔县</v>
          </cell>
          <cell r="B55">
            <v>19605</v>
          </cell>
        </row>
        <row r="55">
          <cell r="D55">
            <v>21784</v>
          </cell>
          <cell r="E55">
            <v>2179</v>
          </cell>
        </row>
        <row r="56">
          <cell r="A56" t="str">
            <v>蒲城县</v>
          </cell>
          <cell r="B56">
            <v>17888</v>
          </cell>
        </row>
        <row r="56">
          <cell r="D56">
            <v>19876</v>
          </cell>
          <cell r="E56">
            <v>1988</v>
          </cell>
        </row>
        <row r="57">
          <cell r="A57" t="str">
            <v>澄城县</v>
          </cell>
          <cell r="B57">
            <v>12356</v>
          </cell>
        </row>
        <row r="57">
          <cell r="D57">
            <v>13729</v>
          </cell>
          <cell r="E57">
            <v>1373</v>
          </cell>
        </row>
        <row r="58">
          <cell r="A58" t="str">
            <v>白水县</v>
          </cell>
          <cell r="B58">
            <v>14391</v>
          </cell>
        </row>
        <row r="58">
          <cell r="D58">
            <v>15991</v>
          </cell>
          <cell r="E58">
            <v>1600</v>
          </cell>
        </row>
        <row r="59">
          <cell r="A59" t="str">
            <v>合阳县</v>
          </cell>
          <cell r="B59">
            <v>15432</v>
          </cell>
        </row>
        <row r="59">
          <cell r="D59">
            <v>17147</v>
          </cell>
          <cell r="E59">
            <v>1715</v>
          </cell>
        </row>
        <row r="60">
          <cell r="A60" t="str">
            <v>富平县</v>
          </cell>
          <cell r="B60">
            <v>17051</v>
          </cell>
        </row>
        <row r="60">
          <cell r="D60">
            <v>18946</v>
          </cell>
          <cell r="E60">
            <v>1895</v>
          </cell>
        </row>
        <row r="61">
          <cell r="A61" t="str">
            <v>汉中市</v>
          </cell>
          <cell r="B61">
            <v>122309</v>
          </cell>
        </row>
        <row r="61">
          <cell r="D61">
            <v>135903</v>
          </cell>
          <cell r="E61">
            <v>13594</v>
          </cell>
        </row>
        <row r="62">
          <cell r="A62" t="str">
            <v>汉台区</v>
          </cell>
          <cell r="B62">
            <v>12433</v>
          </cell>
        </row>
        <row r="62">
          <cell r="D62">
            <v>13815</v>
          </cell>
          <cell r="E62">
            <v>1382</v>
          </cell>
        </row>
        <row r="63">
          <cell r="A63" t="str">
            <v>南郑区</v>
          </cell>
          <cell r="B63">
            <v>14909</v>
          </cell>
        </row>
        <row r="63">
          <cell r="D63">
            <v>16566</v>
          </cell>
          <cell r="E63">
            <v>1657</v>
          </cell>
        </row>
        <row r="64">
          <cell r="A64" t="str">
            <v>城固县</v>
          </cell>
          <cell r="B64">
            <v>15011</v>
          </cell>
        </row>
        <row r="64">
          <cell r="D64">
            <v>16679</v>
          </cell>
          <cell r="E64">
            <v>1668</v>
          </cell>
        </row>
        <row r="65">
          <cell r="A65" t="str">
            <v>洋县</v>
          </cell>
          <cell r="B65">
            <v>10888</v>
          </cell>
        </row>
        <row r="65">
          <cell r="D65">
            <v>12098</v>
          </cell>
          <cell r="E65">
            <v>1210</v>
          </cell>
        </row>
        <row r="66">
          <cell r="A66" t="str">
            <v>西乡县</v>
          </cell>
          <cell r="B66">
            <v>11536</v>
          </cell>
        </row>
        <row r="66">
          <cell r="D66">
            <v>12818</v>
          </cell>
          <cell r="E66">
            <v>1282</v>
          </cell>
        </row>
        <row r="67">
          <cell r="A67" t="str">
            <v>勉县</v>
          </cell>
          <cell r="B67">
            <v>11533</v>
          </cell>
        </row>
        <row r="67">
          <cell r="D67">
            <v>12815</v>
          </cell>
          <cell r="E67">
            <v>1282</v>
          </cell>
        </row>
        <row r="68">
          <cell r="A68" t="str">
            <v>宁强县</v>
          </cell>
          <cell r="B68">
            <v>12232</v>
          </cell>
        </row>
        <row r="68">
          <cell r="D68">
            <v>13592</v>
          </cell>
          <cell r="E68">
            <v>1360</v>
          </cell>
        </row>
        <row r="69">
          <cell r="A69" t="str">
            <v>略阳县</v>
          </cell>
          <cell r="B69">
            <v>11631</v>
          </cell>
        </row>
        <row r="69">
          <cell r="D69">
            <v>12924</v>
          </cell>
          <cell r="E69">
            <v>1293</v>
          </cell>
        </row>
        <row r="70">
          <cell r="A70" t="str">
            <v>镇巴县</v>
          </cell>
          <cell r="B70">
            <v>11907</v>
          </cell>
        </row>
        <row r="70">
          <cell r="D70">
            <v>13230</v>
          </cell>
          <cell r="E70">
            <v>1323</v>
          </cell>
        </row>
        <row r="71">
          <cell r="A71" t="str">
            <v>留坝县</v>
          </cell>
          <cell r="B71">
            <v>5084</v>
          </cell>
        </row>
        <row r="71">
          <cell r="D71">
            <v>5649</v>
          </cell>
          <cell r="E71">
            <v>565</v>
          </cell>
        </row>
        <row r="72">
          <cell r="A72" t="str">
            <v>佛坪县</v>
          </cell>
          <cell r="B72">
            <v>5145</v>
          </cell>
        </row>
        <row r="72">
          <cell r="D72">
            <v>5717</v>
          </cell>
          <cell r="E72">
            <v>572</v>
          </cell>
        </row>
        <row r="73">
          <cell r="A73" t="str">
            <v>安康市</v>
          </cell>
          <cell r="B73">
            <v>101307</v>
          </cell>
        </row>
        <row r="73">
          <cell r="D73">
            <v>112567</v>
          </cell>
          <cell r="E73">
            <v>11260</v>
          </cell>
        </row>
        <row r="74">
          <cell r="A74" t="str">
            <v>汉滨区</v>
          </cell>
          <cell r="B74">
            <v>14963</v>
          </cell>
        </row>
        <row r="74">
          <cell r="D74">
            <v>16626</v>
          </cell>
          <cell r="E74">
            <v>1663</v>
          </cell>
        </row>
        <row r="75">
          <cell r="A75" t="str">
            <v>岚皋县</v>
          </cell>
          <cell r="B75">
            <v>8069</v>
          </cell>
        </row>
        <row r="75">
          <cell r="D75">
            <v>8966</v>
          </cell>
          <cell r="E75">
            <v>897</v>
          </cell>
        </row>
        <row r="76">
          <cell r="A76" t="str">
            <v>汉阴县</v>
          </cell>
          <cell r="B76">
            <v>11692</v>
          </cell>
        </row>
        <row r="76">
          <cell r="D76">
            <v>12991</v>
          </cell>
          <cell r="E76">
            <v>1299</v>
          </cell>
        </row>
        <row r="77">
          <cell r="A77" t="str">
            <v>石泉县</v>
          </cell>
          <cell r="B77">
            <v>8309</v>
          </cell>
        </row>
        <row r="77">
          <cell r="D77">
            <v>9233</v>
          </cell>
          <cell r="E77">
            <v>924</v>
          </cell>
        </row>
        <row r="78">
          <cell r="A78" t="str">
            <v>宁陕县</v>
          </cell>
          <cell r="B78">
            <v>6609</v>
          </cell>
        </row>
        <row r="78">
          <cell r="D78">
            <v>7344</v>
          </cell>
          <cell r="E78">
            <v>735</v>
          </cell>
        </row>
        <row r="79">
          <cell r="A79" t="str">
            <v>紫阳县</v>
          </cell>
          <cell r="B79">
            <v>11479</v>
          </cell>
        </row>
        <row r="79">
          <cell r="D79">
            <v>12755</v>
          </cell>
          <cell r="E79">
            <v>1276</v>
          </cell>
        </row>
        <row r="80">
          <cell r="A80" t="str">
            <v>平利县</v>
          </cell>
          <cell r="B80">
            <v>10084</v>
          </cell>
        </row>
        <row r="80">
          <cell r="D80">
            <v>11205</v>
          </cell>
          <cell r="E80">
            <v>1121</v>
          </cell>
        </row>
        <row r="81">
          <cell r="A81" t="str">
            <v>镇坪县</v>
          </cell>
          <cell r="B81">
            <v>6275</v>
          </cell>
        </row>
        <row r="81">
          <cell r="D81">
            <v>6972</v>
          </cell>
          <cell r="E81">
            <v>697</v>
          </cell>
        </row>
        <row r="82">
          <cell r="A82" t="str">
            <v>旬阳市</v>
          </cell>
          <cell r="B82">
            <v>14722</v>
          </cell>
        </row>
        <row r="82">
          <cell r="D82">
            <v>16358</v>
          </cell>
          <cell r="E82">
            <v>1636</v>
          </cell>
        </row>
        <row r="83">
          <cell r="A83" t="str">
            <v>白河县</v>
          </cell>
          <cell r="B83">
            <v>9105</v>
          </cell>
        </row>
        <row r="83">
          <cell r="D83">
            <v>10117</v>
          </cell>
          <cell r="E83">
            <v>1012</v>
          </cell>
        </row>
        <row r="84">
          <cell r="A84" t="str">
            <v>商洛市</v>
          </cell>
          <cell r="B84">
            <v>96072</v>
          </cell>
        </row>
        <row r="84">
          <cell r="D84">
            <v>106749</v>
          </cell>
          <cell r="E84">
            <v>10677</v>
          </cell>
        </row>
        <row r="85">
          <cell r="A85" t="str">
            <v>商州区</v>
          </cell>
          <cell r="B85">
            <v>15239</v>
          </cell>
        </row>
        <row r="85">
          <cell r="D85">
            <v>16933</v>
          </cell>
          <cell r="E85">
            <v>1694</v>
          </cell>
        </row>
        <row r="86">
          <cell r="A86" t="str">
            <v>洛南县</v>
          </cell>
          <cell r="B86">
            <v>17742</v>
          </cell>
        </row>
        <row r="86">
          <cell r="D86">
            <v>19714</v>
          </cell>
          <cell r="E86">
            <v>1972</v>
          </cell>
        </row>
        <row r="87">
          <cell r="A87" t="str">
            <v>山阳县</v>
          </cell>
          <cell r="B87">
            <v>15066</v>
          </cell>
        </row>
        <row r="87">
          <cell r="D87">
            <v>16740</v>
          </cell>
          <cell r="E87">
            <v>1674</v>
          </cell>
        </row>
        <row r="88">
          <cell r="A88" t="str">
            <v>丹凤县</v>
          </cell>
          <cell r="B88">
            <v>12247</v>
          </cell>
        </row>
        <row r="88">
          <cell r="D88">
            <v>13608</v>
          </cell>
          <cell r="E88">
            <v>1361</v>
          </cell>
        </row>
        <row r="89">
          <cell r="A89" t="str">
            <v>商南县</v>
          </cell>
          <cell r="B89">
            <v>12113</v>
          </cell>
        </row>
        <row r="89">
          <cell r="D89">
            <v>13459</v>
          </cell>
          <cell r="E89">
            <v>1346</v>
          </cell>
        </row>
        <row r="90">
          <cell r="A90" t="str">
            <v>镇安县</v>
          </cell>
          <cell r="B90">
            <v>11955</v>
          </cell>
        </row>
        <row r="90">
          <cell r="D90">
            <v>13284</v>
          </cell>
          <cell r="E90">
            <v>1329</v>
          </cell>
        </row>
        <row r="91">
          <cell r="A91" t="str">
            <v>柞水县</v>
          </cell>
          <cell r="B91">
            <v>11710</v>
          </cell>
        </row>
        <row r="91">
          <cell r="D91">
            <v>13011</v>
          </cell>
          <cell r="E91">
            <v>1301</v>
          </cell>
        </row>
        <row r="92">
          <cell r="A92" t="str">
            <v>延安市</v>
          </cell>
          <cell r="B92">
            <v>130514</v>
          </cell>
        </row>
        <row r="92">
          <cell r="D92">
            <v>145021</v>
          </cell>
          <cell r="E92">
            <v>14507</v>
          </cell>
        </row>
        <row r="93">
          <cell r="A93" t="str">
            <v>宝塔区</v>
          </cell>
          <cell r="B93">
            <v>6401</v>
          </cell>
        </row>
        <row r="93">
          <cell r="D93">
            <v>7112</v>
          </cell>
          <cell r="E93">
            <v>711</v>
          </cell>
        </row>
        <row r="94">
          <cell r="A94" t="str">
            <v>延长县</v>
          </cell>
          <cell r="B94">
            <v>10315</v>
          </cell>
        </row>
        <row r="94">
          <cell r="D94">
            <v>11462</v>
          </cell>
          <cell r="E94">
            <v>1147</v>
          </cell>
        </row>
        <row r="95">
          <cell r="A95" t="str">
            <v>延川县</v>
          </cell>
          <cell r="B95">
            <v>10247</v>
          </cell>
        </row>
        <row r="95">
          <cell r="D95">
            <v>11386</v>
          </cell>
          <cell r="E95">
            <v>1139</v>
          </cell>
        </row>
        <row r="96">
          <cell r="A96" t="str">
            <v>子长市</v>
          </cell>
          <cell r="B96">
            <v>12420</v>
          </cell>
        </row>
        <row r="96">
          <cell r="D96">
            <v>13801</v>
          </cell>
          <cell r="E96">
            <v>1381</v>
          </cell>
        </row>
        <row r="97">
          <cell r="A97" t="str">
            <v>安塞区</v>
          </cell>
          <cell r="B97">
            <v>12692</v>
          </cell>
        </row>
        <row r="97">
          <cell r="D97">
            <v>14103</v>
          </cell>
          <cell r="E97">
            <v>1411</v>
          </cell>
        </row>
        <row r="98">
          <cell r="A98" t="str">
            <v>吴起县</v>
          </cell>
          <cell r="B98">
            <v>17667</v>
          </cell>
        </row>
        <row r="98">
          <cell r="D98">
            <v>19631</v>
          </cell>
          <cell r="E98">
            <v>1964</v>
          </cell>
        </row>
        <row r="99">
          <cell r="A99" t="str">
            <v>志丹县</v>
          </cell>
          <cell r="B99">
            <v>10605</v>
          </cell>
        </row>
        <row r="99">
          <cell r="D99">
            <v>11784</v>
          </cell>
          <cell r="E99">
            <v>1179</v>
          </cell>
        </row>
        <row r="100">
          <cell r="A100" t="str">
            <v>甘泉县</v>
          </cell>
          <cell r="B100">
            <v>13480</v>
          </cell>
        </row>
        <row r="100">
          <cell r="D100">
            <v>14978</v>
          </cell>
          <cell r="E100">
            <v>1498</v>
          </cell>
        </row>
        <row r="101">
          <cell r="A101" t="str">
            <v>富县</v>
          </cell>
          <cell r="B101">
            <v>10683</v>
          </cell>
        </row>
        <row r="101">
          <cell r="D101">
            <v>11870</v>
          </cell>
          <cell r="E101">
            <v>1187</v>
          </cell>
        </row>
        <row r="102">
          <cell r="A102" t="str">
            <v>洛川县</v>
          </cell>
          <cell r="B102">
            <v>10303</v>
          </cell>
        </row>
        <row r="102">
          <cell r="D102">
            <v>11448</v>
          </cell>
          <cell r="E102">
            <v>1145</v>
          </cell>
        </row>
        <row r="103">
          <cell r="A103" t="str">
            <v>黄陵县</v>
          </cell>
          <cell r="B103">
            <v>750</v>
          </cell>
        </row>
        <row r="103">
          <cell r="D103">
            <v>833</v>
          </cell>
          <cell r="E103">
            <v>83</v>
          </cell>
        </row>
        <row r="104">
          <cell r="A104" t="str">
            <v>宜川县</v>
          </cell>
          <cell r="B104">
            <v>9327</v>
          </cell>
        </row>
        <row r="104">
          <cell r="D104">
            <v>10364</v>
          </cell>
          <cell r="E104">
            <v>1037</v>
          </cell>
        </row>
        <row r="105">
          <cell r="A105" t="str">
            <v>黄龙县</v>
          </cell>
          <cell r="B105">
            <v>5624</v>
          </cell>
        </row>
        <row r="105">
          <cell r="D105">
            <v>6249</v>
          </cell>
          <cell r="E105">
            <v>625</v>
          </cell>
        </row>
        <row r="106">
          <cell r="A106" t="str">
            <v>榆林市</v>
          </cell>
          <cell r="B106">
            <v>112558</v>
          </cell>
        </row>
        <row r="106">
          <cell r="D106">
            <v>125069</v>
          </cell>
          <cell r="E106">
            <v>12511</v>
          </cell>
        </row>
        <row r="107">
          <cell r="A107" t="str">
            <v>横山区</v>
          </cell>
          <cell r="B107">
            <v>8610</v>
          </cell>
        </row>
        <row r="107">
          <cell r="D107">
            <v>9567</v>
          </cell>
          <cell r="E107">
            <v>957</v>
          </cell>
        </row>
        <row r="108">
          <cell r="A108" t="str">
            <v>靖边县</v>
          </cell>
          <cell r="B108">
            <v>13738</v>
          </cell>
        </row>
        <row r="108">
          <cell r="D108">
            <v>15265</v>
          </cell>
          <cell r="E108">
            <v>1527</v>
          </cell>
        </row>
        <row r="109">
          <cell r="A109" t="str">
            <v>定边县</v>
          </cell>
          <cell r="B109">
            <v>27436</v>
          </cell>
        </row>
        <row r="109">
          <cell r="D109">
            <v>30485</v>
          </cell>
          <cell r="E109">
            <v>3049</v>
          </cell>
        </row>
        <row r="110">
          <cell r="A110" t="str">
            <v>绥德县</v>
          </cell>
          <cell r="B110">
            <v>10414</v>
          </cell>
        </row>
        <row r="110">
          <cell r="D110">
            <v>11572</v>
          </cell>
          <cell r="E110">
            <v>1158</v>
          </cell>
        </row>
        <row r="111">
          <cell r="A111" t="str">
            <v>米脂县</v>
          </cell>
          <cell r="B111">
            <v>10006</v>
          </cell>
        </row>
        <row r="111">
          <cell r="D111">
            <v>11118</v>
          </cell>
          <cell r="E111">
            <v>1112</v>
          </cell>
        </row>
        <row r="112">
          <cell r="A112" t="str">
            <v>佳县</v>
          </cell>
          <cell r="B112">
            <v>11429</v>
          </cell>
        </row>
        <row r="112">
          <cell r="D112">
            <v>12699</v>
          </cell>
          <cell r="E112">
            <v>1270</v>
          </cell>
        </row>
        <row r="113">
          <cell r="A113" t="str">
            <v>吴堡县</v>
          </cell>
          <cell r="B113">
            <v>9298</v>
          </cell>
        </row>
        <row r="113">
          <cell r="D113">
            <v>10332</v>
          </cell>
          <cell r="E113">
            <v>1034</v>
          </cell>
        </row>
        <row r="114">
          <cell r="A114" t="str">
            <v>清涧县</v>
          </cell>
          <cell r="B114">
            <v>10666</v>
          </cell>
        </row>
        <row r="114">
          <cell r="D114">
            <v>11852</v>
          </cell>
          <cell r="E114">
            <v>1186</v>
          </cell>
        </row>
        <row r="115">
          <cell r="A115" t="str">
            <v>子洲县</v>
          </cell>
          <cell r="B115">
            <v>10961</v>
          </cell>
        </row>
        <row r="115">
          <cell r="D115">
            <v>12179</v>
          </cell>
          <cell r="E115">
            <v>1218</v>
          </cell>
        </row>
        <row r="116">
          <cell r="A116" t="str">
            <v>杨凌示范区</v>
          </cell>
          <cell r="B116">
            <v>7528</v>
          </cell>
        </row>
        <row r="116">
          <cell r="D116">
            <v>8365</v>
          </cell>
          <cell r="E116">
            <v>837</v>
          </cell>
        </row>
        <row r="117">
          <cell r="A117" t="str">
            <v>杨陵区</v>
          </cell>
          <cell r="B117">
            <v>7528</v>
          </cell>
        </row>
        <row r="117">
          <cell r="D117">
            <v>8365</v>
          </cell>
          <cell r="E117">
            <v>837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县区"/>
      <sheetName val="县区 (3)"/>
      <sheetName val="均衡算账"/>
      <sheetName val="总表"/>
      <sheetName val="对涉油县区财力缺口补助情况"/>
      <sheetName val="退役士兵两项生活补助已兑现县区奖补分配表"/>
      <sheetName val="按照困难系数补助"/>
      <sheetName val="Sheet2"/>
      <sheetName val="Sheet3"/>
      <sheetName val="Sheet5"/>
      <sheetName val="涉油县区财力补助（修改尾数）"/>
      <sheetName val="退役士兵两项生活补助已兑现县区奖补分配表 (调尾数)"/>
      <sheetName val="Sheet1"/>
    </sheetNames>
    <sheetDataSet>
      <sheetData sheetId="0"/>
      <sheetData sheetId="1"/>
      <sheetData sheetId="2"/>
      <sheetData sheetId="3"/>
      <sheetData sheetId="4"/>
      <sheetData sheetId="5">
        <row r="1">
          <cell r="A1" t="str">
            <v>附表3</v>
          </cell>
        </row>
        <row r="2">
          <cell r="A2" t="str">
            <v>困难县区退役士兵“两项生活费”补助省级奖补
测算分配情况表</v>
          </cell>
          <cell r="B2">
            <v>0</v>
          </cell>
          <cell r="C2">
            <v>0</v>
          </cell>
          <cell r="D2">
            <v>0</v>
          </cell>
          <cell r="E2">
            <v>0</v>
          </cell>
          <cell r="F2">
            <v>0</v>
          </cell>
        </row>
        <row r="3">
          <cell r="F3" t="str">
            <v>单位：万元</v>
          </cell>
        </row>
        <row r="4">
          <cell r="A4" t="str">
            <v>地  区</v>
          </cell>
          <cell r="B4" t="str">
            <v>全省退役士兵两项生活补助已兑现资金</v>
          </cell>
          <cell r="C4" t="str">
            <v>标准收支缺口</v>
          </cell>
          <cell r="D4" t="str">
            <v>享受均衡标识</v>
          </cell>
          <cell r="E4" t="str">
            <v>享受均衡县区两项生活补助兑现情况</v>
          </cell>
          <cell r="F4" t="str">
            <v>奖补额度</v>
          </cell>
        </row>
        <row r="5">
          <cell r="A5" t="str">
            <v>合  计</v>
          </cell>
          <cell r="B5">
            <v>26095.523489</v>
          </cell>
          <cell r="C5">
            <v>-1391043.55400061</v>
          </cell>
          <cell r="D5">
            <v>90</v>
          </cell>
          <cell r="E5">
            <v>22094.075089</v>
          </cell>
          <cell r="F5">
            <v>9896</v>
          </cell>
        </row>
        <row r="6">
          <cell r="A6" t="str">
            <v>西安市</v>
          </cell>
          <cell r="B6">
            <v>6982.375839</v>
          </cell>
          <cell r="C6">
            <v>-116324.807267485</v>
          </cell>
          <cell r="D6">
            <v>5</v>
          </cell>
          <cell r="E6">
            <v>4635.079439</v>
          </cell>
          <cell r="F6">
            <v>2076.06545843509</v>
          </cell>
        </row>
        <row r="7">
          <cell r="A7" t="str">
            <v>新城区</v>
          </cell>
          <cell r="B7">
            <v>224.1761</v>
          </cell>
          <cell r="C7">
            <v>0</v>
          </cell>
          <cell r="D7">
            <v>0</v>
          </cell>
          <cell r="E7">
            <v>0</v>
          </cell>
          <cell r="F7">
            <v>0</v>
          </cell>
        </row>
        <row r="8">
          <cell r="A8" t="str">
            <v>碑林区</v>
          </cell>
          <cell r="B8">
            <v>277.04</v>
          </cell>
          <cell r="C8">
            <v>0</v>
          </cell>
          <cell r="D8">
            <v>0</v>
          </cell>
          <cell r="E8">
            <v>0</v>
          </cell>
          <cell r="F8">
            <v>0</v>
          </cell>
        </row>
        <row r="9">
          <cell r="A9" t="str">
            <v>莲湖区</v>
          </cell>
          <cell r="B9">
            <v>667.2599</v>
          </cell>
          <cell r="C9">
            <v>0</v>
          </cell>
          <cell r="D9">
            <v>0</v>
          </cell>
          <cell r="E9">
            <v>0</v>
          </cell>
          <cell r="F9">
            <v>0</v>
          </cell>
        </row>
        <row r="10">
          <cell r="A10" t="str">
            <v>雁塔区</v>
          </cell>
          <cell r="B10">
            <v>315.3</v>
          </cell>
          <cell r="C10">
            <v>0</v>
          </cell>
          <cell r="D10">
            <v>0</v>
          </cell>
          <cell r="E10">
            <v>0</v>
          </cell>
          <cell r="F10">
            <v>0</v>
          </cell>
        </row>
        <row r="11">
          <cell r="A11" t="str">
            <v>灞桥区</v>
          </cell>
          <cell r="B11">
            <v>0</v>
          </cell>
          <cell r="C11">
            <v>-2280.08939859577</v>
          </cell>
          <cell r="D11">
            <v>0</v>
          </cell>
          <cell r="E11">
            <v>0</v>
          </cell>
          <cell r="F11">
            <v>0</v>
          </cell>
        </row>
        <row r="12">
          <cell r="A12" t="str">
            <v>未央区</v>
          </cell>
          <cell r="B12">
            <v>131.4104</v>
          </cell>
          <cell r="C12">
            <v>0</v>
          </cell>
          <cell r="D12">
            <v>0</v>
          </cell>
          <cell r="E12">
            <v>0</v>
          </cell>
          <cell r="F12">
            <v>0</v>
          </cell>
        </row>
        <row r="13">
          <cell r="A13" t="str">
            <v>阎良区</v>
          </cell>
          <cell r="B13">
            <v>499</v>
          </cell>
          <cell r="C13">
            <v>0</v>
          </cell>
          <cell r="D13">
            <v>1</v>
          </cell>
          <cell r="E13">
            <v>499</v>
          </cell>
          <cell r="F13">
            <v>223.503540207417</v>
          </cell>
        </row>
        <row r="14">
          <cell r="A14" t="str">
            <v>长安区</v>
          </cell>
          <cell r="B14">
            <v>0</v>
          </cell>
          <cell r="C14">
            <v>0</v>
          </cell>
          <cell r="D14">
            <v>0</v>
          </cell>
          <cell r="E14">
            <v>0</v>
          </cell>
          <cell r="F14">
            <v>0</v>
          </cell>
        </row>
        <row r="15">
          <cell r="A15" t="str">
            <v>临潼区</v>
          </cell>
          <cell r="B15">
            <v>2920.656674</v>
          </cell>
          <cell r="C15">
            <v>-43233.4516316775</v>
          </cell>
          <cell r="D15">
            <v>1</v>
          </cell>
          <cell r="E15">
            <v>2920.656674</v>
          </cell>
          <cell r="F15">
            <v>1308.17055384653</v>
          </cell>
        </row>
        <row r="16">
          <cell r="A16" t="str">
            <v>蓝田县</v>
          </cell>
          <cell r="B16">
            <v>95.259375</v>
          </cell>
          <cell r="C16">
            <v>0</v>
          </cell>
          <cell r="D16">
            <v>1</v>
          </cell>
          <cell r="E16">
            <v>95.259375</v>
          </cell>
          <cell r="F16">
            <v>42.6669489988896</v>
          </cell>
        </row>
        <row r="17">
          <cell r="A17" t="str">
            <v>周至县</v>
          </cell>
          <cell r="B17">
            <v>4.28</v>
          </cell>
          <cell r="C17">
            <v>-54698.8673621971</v>
          </cell>
          <cell r="D17">
            <v>1</v>
          </cell>
          <cell r="E17">
            <v>4.28</v>
          </cell>
          <cell r="F17">
            <v>1.91702435288125</v>
          </cell>
        </row>
        <row r="18">
          <cell r="A18" t="str">
            <v>鄠邑区</v>
          </cell>
          <cell r="B18">
            <v>1115.88339</v>
          </cell>
          <cell r="C18">
            <v>-16112.3988750144</v>
          </cell>
          <cell r="D18">
            <v>1</v>
          </cell>
          <cell r="E18">
            <v>1115.88339</v>
          </cell>
          <cell r="F18">
            <v>499.807391029366</v>
          </cell>
        </row>
        <row r="19">
          <cell r="A19" t="str">
            <v>高陵区</v>
          </cell>
          <cell r="B19">
            <v>732.11</v>
          </cell>
          <cell r="C19">
            <v>0</v>
          </cell>
          <cell r="D19">
            <v>0</v>
          </cell>
          <cell r="E19">
            <v>0</v>
          </cell>
          <cell r="F19">
            <v>0</v>
          </cell>
        </row>
        <row r="20">
          <cell r="A20" t="str">
            <v>铜川市</v>
          </cell>
          <cell r="B20">
            <v>888.1881</v>
          </cell>
          <cell r="C20">
            <v>0</v>
          </cell>
          <cell r="D20">
            <v>4</v>
          </cell>
          <cell r="E20">
            <v>888.1881</v>
          </cell>
          <cell r="F20">
            <v>397.822013467133</v>
          </cell>
        </row>
        <row r="21">
          <cell r="A21" t="str">
            <v>耀州区</v>
          </cell>
          <cell r="B21">
            <v>486.6239</v>
          </cell>
          <cell r="C21">
            <v>0</v>
          </cell>
          <cell r="D21">
            <v>1</v>
          </cell>
          <cell r="E21">
            <v>486.6239</v>
          </cell>
          <cell r="F21">
            <v>217.960249297675</v>
          </cell>
        </row>
        <row r="22">
          <cell r="A22" t="str">
            <v>宜君县</v>
          </cell>
          <cell r="B22">
            <v>120.1159</v>
          </cell>
          <cell r="C22">
            <v>0</v>
          </cell>
          <cell r="D22">
            <v>1</v>
          </cell>
          <cell r="E22">
            <v>120.1159</v>
          </cell>
          <cell r="F22">
            <v>53.8002582869741</v>
          </cell>
        </row>
        <row r="23">
          <cell r="A23" t="str">
            <v>印台区</v>
          </cell>
          <cell r="B23">
            <v>165.5196</v>
          </cell>
          <cell r="C23">
            <v>0</v>
          </cell>
          <cell r="D23">
            <v>1</v>
          </cell>
          <cell r="E23">
            <v>165.5196</v>
          </cell>
          <cell r="F23">
            <v>74.1367065605522</v>
          </cell>
        </row>
        <row r="24">
          <cell r="A24" t="str">
            <v>王益区</v>
          </cell>
          <cell r="B24">
            <v>115.9287</v>
          </cell>
          <cell r="C24">
            <v>0</v>
          </cell>
          <cell r="D24">
            <v>1</v>
          </cell>
          <cell r="E24">
            <v>115.9287</v>
          </cell>
          <cell r="F24">
            <v>51.924799321931</v>
          </cell>
        </row>
        <row r="25">
          <cell r="A25" t="str">
            <v>宝鸡市</v>
          </cell>
          <cell r="B25">
            <v>428.7838</v>
          </cell>
          <cell r="C25">
            <v>-31580.9041124914</v>
          </cell>
          <cell r="D25">
            <v>12</v>
          </cell>
          <cell r="E25">
            <v>428.7838</v>
          </cell>
          <cell r="F25">
            <v>192.053501570319</v>
          </cell>
        </row>
        <row r="26">
          <cell r="A26" t="str">
            <v>太白县</v>
          </cell>
          <cell r="B26">
            <v>67.8175</v>
          </cell>
          <cell r="C26">
            <v>0</v>
          </cell>
          <cell r="D26">
            <v>1</v>
          </cell>
          <cell r="E26">
            <v>67.8175</v>
          </cell>
          <cell r="F26">
            <v>30.375653984001</v>
          </cell>
        </row>
        <row r="27">
          <cell r="A27" t="str">
            <v>陈仓区</v>
          </cell>
          <cell r="B27">
            <v>22</v>
          </cell>
          <cell r="C27">
            <v>0</v>
          </cell>
          <cell r="D27">
            <v>1</v>
          </cell>
          <cell r="E27">
            <v>22</v>
          </cell>
          <cell r="F27">
            <v>9.85386349611858</v>
          </cell>
        </row>
        <row r="28">
          <cell r="A28" t="str">
            <v>凤翔区</v>
          </cell>
          <cell r="B28">
            <v>27.66</v>
          </cell>
          <cell r="C28">
            <v>0</v>
          </cell>
          <cell r="D28">
            <v>1</v>
          </cell>
          <cell r="E28">
            <v>27.66</v>
          </cell>
          <cell r="F28">
            <v>12.3889938319382</v>
          </cell>
        </row>
        <row r="29">
          <cell r="A29" t="str">
            <v>岐山县</v>
          </cell>
          <cell r="B29">
            <v>33.928</v>
          </cell>
          <cell r="C29">
            <v>0</v>
          </cell>
          <cell r="D29">
            <v>1</v>
          </cell>
          <cell r="E29">
            <v>33.928</v>
          </cell>
          <cell r="F29">
            <v>15.1964491225596</v>
          </cell>
        </row>
        <row r="30">
          <cell r="A30" t="str">
            <v>麟游县</v>
          </cell>
          <cell r="B30">
            <v>12.5036</v>
          </cell>
          <cell r="C30">
            <v>0</v>
          </cell>
          <cell r="D30">
            <v>1</v>
          </cell>
          <cell r="E30">
            <v>12.5036</v>
          </cell>
          <cell r="F30">
            <v>5.60039852773038</v>
          </cell>
        </row>
        <row r="31">
          <cell r="A31" t="str">
            <v>陇县</v>
          </cell>
          <cell r="B31">
            <v>39.8254</v>
          </cell>
          <cell r="C31">
            <v>-4601.62694973865</v>
          </cell>
          <cell r="D31">
            <v>1</v>
          </cell>
          <cell r="E31">
            <v>39.8254</v>
          </cell>
          <cell r="F31">
            <v>17.83791160356</v>
          </cell>
        </row>
        <row r="32">
          <cell r="A32" t="str">
            <v>千阳县</v>
          </cell>
          <cell r="B32">
            <v>11.2</v>
          </cell>
          <cell r="C32">
            <v>-7243.36381101602</v>
          </cell>
          <cell r="D32">
            <v>1</v>
          </cell>
          <cell r="E32">
            <v>11.2</v>
          </cell>
          <cell r="F32">
            <v>5.01651232529673</v>
          </cell>
        </row>
        <row r="33">
          <cell r="A33" t="str">
            <v>凤县</v>
          </cell>
          <cell r="B33">
            <v>13.39</v>
          </cell>
          <cell r="C33">
            <v>0</v>
          </cell>
          <cell r="D33">
            <v>1</v>
          </cell>
          <cell r="E33">
            <v>13.39</v>
          </cell>
          <cell r="F33">
            <v>5.99741964604672</v>
          </cell>
        </row>
        <row r="34">
          <cell r="A34" t="str">
            <v>扶风县</v>
          </cell>
          <cell r="B34">
            <v>15.3853</v>
          </cell>
          <cell r="C34">
            <v>0</v>
          </cell>
          <cell r="D34">
            <v>1</v>
          </cell>
          <cell r="E34">
            <v>15.3853</v>
          </cell>
          <cell r="F34">
            <v>6.89112027485606</v>
          </cell>
        </row>
        <row r="35">
          <cell r="A35" t="str">
            <v>眉县</v>
          </cell>
          <cell r="B35">
            <v>63.4</v>
          </cell>
          <cell r="C35">
            <v>-19735.9133517367</v>
          </cell>
          <cell r="D35">
            <v>1</v>
          </cell>
          <cell r="E35">
            <v>63.4</v>
          </cell>
          <cell r="F35">
            <v>28.397042984269</v>
          </cell>
        </row>
        <row r="36">
          <cell r="A36" t="str">
            <v>金台区</v>
          </cell>
          <cell r="B36">
            <v>54.026</v>
          </cell>
          <cell r="C36">
            <v>0</v>
          </cell>
          <cell r="D36">
            <v>1</v>
          </cell>
          <cell r="E36">
            <v>54.026</v>
          </cell>
          <cell r="F36">
            <v>24.1984013291501</v>
          </cell>
        </row>
        <row r="37">
          <cell r="A37" t="str">
            <v>渭滨区</v>
          </cell>
          <cell r="B37">
            <v>67.648</v>
          </cell>
          <cell r="C37">
            <v>0</v>
          </cell>
          <cell r="D37">
            <v>1</v>
          </cell>
          <cell r="E37">
            <v>67.648</v>
          </cell>
          <cell r="F37">
            <v>30.2997344447923</v>
          </cell>
        </row>
        <row r="38">
          <cell r="A38" t="str">
            <v>咸阳市</v>
          </cell>
          <cell r="B38">
            <v>8550.706</v>
          </cell>
          <cell r="C38">
            <v>-109511.60485652</v>
          </cell>
          <cell r="D38">
            <v>11</v>
          </cell>
          <cell r="E38">
            <v>6981.954</v>
          </cell>
          <cell r="F38">
            <v>3127.23734782632</v>
          </cell>
        </row>
        <row r="39">
          <cell r="A39" t="str">
            <v>兴平市</v>
          </cell>
          <cell r="B39">
            <v>816.13</v>
          </cell>
          <cell r="C39">
            <v>-17851.3203514059</v>
          </cell>
          <cell r="D39">
            <v>1</v>
          </cell>
          <cell r="E39">
            <v>816.13</v>
          </cell>
          <cell r="F39">
            <v>365.546982503966</v>
          </cell>
        </row>
        <row r="40">
          <cell r="A40" t="str">
            <v>武功县</v>
          </cell>
          <cell r="B40">
            <v>353.7669</v>
          </cell>
          <cell r="C40">
            <v>-7515.15648755128</v>
          </cell>
          <cell r="D40">
            <v>1</v>
          </cell>
          <cell r="E40">
            <v>353.7669</v>
          </cell>
          <cell r="F40">
            <v>158.453215547502</v>
          </cell>
        </row>
        <row r="41">
          <cell r="A41" t="str">
            <v>三原县</v>
          </cell>
          <cell r="B41">
            <v>1390.8514</v>
          </cell>
          <cell r="C41">
            <v>0</v>
          </cell>
          <cell r="D41">
            <v>1</v>
          </cell>
          <cell r="E41">
            <v>1390.8514</v>
          </cell>
          <cell r="F41">
            <v>622.966356317519</v>
          </cell>
        </row>
        <row r="42">
          <cell r="A42" t="str">
            <v>泾阳县</v>
          </cell>
          <cell r="B42">
            <v>310.71</v>
          </cell>
          <cell r="C42">
            <v>-17148.085650221</v>
          </cell>
          <cell r="D42">
            <v>1</v>
          </cell>
          <cell r="E42">
            <v>310.71</v>
          </cell>
          <cell r="F42">
            <v>139.167905767227</v>
          </cell>
        </row>
        <row r="43">
          <cell r="A43" t="str">
            <v>礼泉县</v>
          </cell>
          <cell r="B43">
            <v>504</v>
          </cell>
          <cell r="C43">
            <v>-20548.09307872</v>
          </cell>
          <cell r="D43">
            <v>1</v>
          </cell>
          <cell r="E43">
            <v>504</v>
          </cell>
          <cell r="F43">
            <v>225.743054638353</v>
          </cell>
        </row>
        <row r="44">
          <cell r="A44" t="str">
            <v>乾县</v>
          </cell>
          <cell r="B44">
            <v>2300</v>
          </cell>
          <cell r="C44">
            <v>-19933.5017353094</v>
          </cell>
          <cell r="D44">
            <v>1</v>
          </cell>
          <cell r="E44">
            <v>2300</v>
          </cell>
          <cell r="F44">
            <v>1030.17663823058</v>
          </cell>
        </row>
        <row r="45">
          <cell r="A45" t="str">
            <v>永寿县</v>
          </cell>
          <cell r="B45">
            <v>192.5527</v>
          </cell>
          <cell r="C45">
            <v>-6747.74441049514</v>
          </cell>
          <cell r="D45">
            <v>1</v>
          </cell>
          <cell r="E45">
            <v>192.5527</v>
          </cell>
          <cell r="F45">
            <v>86.2449100731396</v>
          </cell>
        </row>
        <row r="46">
          <cell r="A46" t="str">
            <v>彬州市</v>
          </cell>
          <cell r="B46">
            <v>296.934</v>
          </cell>
          <cell r="C46">
            <v>0</v>
          </cell>
          <cell r="D46">
            <v>0</v>
          </cell>
          <cell r="E46">
            <v>0</v>
          </cell>
          <cell r="F46">
            <v>0</v>
          </cell>
        </row>
        <row r="47">
          <cell r="A47" t="str">
            <v>长武县</v>
          </cell>
          <cell r="B47">
            <v>105.65</v>
          </cell>
          <cell r="C47">
            <v>0</v>
          </cell>
          <cell r="D47">
            <v>1</v>
          </cell>
          <cell r="E47">
            <v>105.65</v>
          </cell>
          <cell r="F47">
            <v>47.3209399256786</v>
          </cell>
        </row>
        <row r="48">
          <cell r="A48" t="str">
            <v>旬邑县</v>
          </cell>
          <cell r="B48">
            <v>283.5372</v>
          </cell>
          <cell r="C48">
            <v>-7641.99618555431</v>
          </cell>
          <cell r="D48">
            <v>1</v>
          </cell>
          <cell r="E48">
            <v>283.5372</v>
          </cell>
          <cell r="F48">
            <v>126.99713022144</v>
          </cell>
        </row>
        <row r="49">
          <cell r="A49" t="str">
            <v>淳化县</v>
          </cell>
          <cell r="B49">
            <v>311.8958</v>
          </cell>
          <cell r="C49">
            <v>0</v>
          </cell>
          <cell r="D49">
            <v>1</v>
          </cell>
          <cell r="E49">
            <v>311.8958</v>
          </cell>
          <cell r="F49">
            <v>139.699029009668</v>
          </cell>
        </row>
        <row r="50">
          <cell r="A50" t="str">
            <v>秦都区</v>
          </cell>
          <cell r="B50">
            <v>1271.818</v>
          </cell>
          <cell r="C50">
            <v>0</v>
          </cell>
          <cell r="D50">
            <v>0</v>
          </cell>
          <cell r="E50">
            <v>0</v>
          </cell>
          <cell r="F50">
            <v>0</v>
          </cell>
        </row>
        <row r="51">
          <cell r="A51" t="str">
            <v>渭城区</v>
          </cell>
          <cell r="B51">
            <v>412.86</v>
          </cell>
          <cell r="C51">
            <v>-12125.7069572627</v>
          </cell>
          <cell r="D51">
            <v>1</v>
          </cell>
          <cell r="E51">
            <v>412.86</v>
          </cell>
          <cell r="F51">
            <v>184.921185591251</v>
          </cell>
        </row>
        <row r="52">
          <cell r="A52" t="str">
            <v>渭南市</v>
          </cell>
          <cell r="B52">
            <v>2359.2866</v>
          </cell>
          <cell r="C52">
            <v>-359699.034975875</v>
          </cell>
          <cell r="D52">
            <v>10</v>
          </cell>
          <cell r="E52">
            <v>2359.2866</v>
          </cell>
          <cell r="F52">
            <v>1056.73127748281</v>
          </cell>
        </row>
        <row r="53">
          <cell r="A53" t="str">
            <v>临渭区</v>
          </cell>
          <cell r="B53">
            <v>615.25</v>
          </cell>
          <cell r="C53">
            <v>-26188.6210816608</v>
          </cell>
          <cell r="D53">
            <v>1</v>
          </cell>
          <cell r="E53">
            <v>615.25</v>
          </cell>
          <cell r="F53">
            <v>275.57225072668</v>
          </cell>
        </row>
        <row r="54">
          <cell r="A54" t="str">
            <v>华州区</v>
          </cell>
          <cell r="B54">
            <v>100.8259</v>
          </cell>
          <cell r="C54">
            <v>-19625.9011407389</v>
          </cell>
          <cell r="D54">
            <v>1</v>
          </cell>
          <cell r="E54">
            <v>100.8259</v>
          </cell>
          <cell r="F54">
            <v>45.1602116124228</v>
          </cell>
        </row>
        <row r="55">
          <cell r="A55" t="str">
            <v>华阴市</v>
          </cell>
          <cell r="B55">
            <v>105.92</v>
          </cell>
          <cell r="C55">
            <v>-9660.74625799913</v>
          </cell>
          <cell r="D55">
            <v>1</v>
          </cell>
          <cell r="E55">
            <v>105.92</v>
          </cell>
          <cell r="F55">
            <v>47.4418737049491</v>
          </cell>
        </row>
        <row r="56">
          <cell r="A56" t="str">
            <v>潼关县</v>
          </cell>
          <cell r="B56">
            <v>150.2838</v>
          </cell>
          <cell r="C56">
            <v>-24473.6869964656</v>
          </cell>
          <cell r="D56">
            <v>1</v>
          </cell>
          <cell r="E56">
            <v>150.2838</v>
          </cell>
          <cell r="F56">
            <v>67.3125477671812</v>
          </cell>
        </row>
        <row r="57">
          <cell r="A57" t="str">
            <v>大荔县</v>
          </cell>
          <cell r="B57">
            <v>484.6346</v>
          </cell>
          <cell r="C57">
            <v>-48154.7059930961</v>
          </cell>
          <cell r="D57">
            <v>1</v>
          </cell>
          <cell r="E57">
            <v>484.6346</v>
          </cell>
          <cell r="F57">
            <v>217.069236086183</v>
          </cell>
        </row>
        <row r="58">
          <cell r="A58" t="str">
            <v>蒲城县</v>
          </cell>
          <cell r="B58">
            <v>266.7667</v>
          </cell>
          <cell r="C58">
            <v>-88417.8522192302</v>
          </cell>
          <cell r="D58">
            <v>1</v>
          </cell>
          <cell r="E58">
            <v>266.7667</v>
          </cell>
          <cell r="F58">
            <v>119.485574868637</v>
          </cell>
        </row>
        <row r="59">
          <cell r="A59" t="str">
            <v>澄城县</v>
          </cell>
          <cell r="B59">
            <v>131.0723</v>
          </cell>
          <cell r="C59">
            <v>-41353.4798198314</v>
          </cell>
          <cell r="D59">
            <v>1</v>
          </cell>
          <cell r="E59">
            <v>131.0723</v>
          </cell>
          <cell r="F59">
            <v>58.7076614691956</v>
          </cell>
        </row>
        <row r="60">
          <cell r="A60" t="str">
            <v>白水县</v>
          </cell>
          <cell r="B60">
            <v>153.8715</v>
          </cell>
          <cell r="C60">
            <v>-44694.427881642</v>
          </cell>
          <cell r="D60">
            <v>1</v>
          </cell>
          <cell r="E60">
            <v>153.8715</v>
          </cell>
          <cell r="F60">
            <v>68.919488951955</v>
          </cell>
        </row>
        <row r="61">
          <cell r="A61" t="str">
            <v>合阳县</v>
          </cell>
          <cell r="B61">
            <v>200.0112</v>
          </cell>
          <cell r="C61">
            <v>-19656.1828112311</v>
          </cell>
          <cell r="D61">
            <v>1</v>
          </cell>
          <cell r="E61">
            <v>200.0112</v>
          </cell>
          <cell r="F61">
            <v>89.585593749767</v>
          </cell>
        </row>
        <row r="62">
          <cell r="A62" t="str">
            <v>富平县</v>
          </cell>
          <cell r="B62">
            <v>150.6506</v>
          </cell>
          <cell r="C62">
            <v>-37473.4307739795</v>
          </cell>
          <cell r="D62">
            <v>1</v>
          </cell>
          <cell r="E62">
            <v>150.6506</v>
          </cell>
          <cell r="F62">
            <v>67.4768385458346</v>
          </cell>
        </row>
        <row r="63">
          <cell r="A63" t="str">
            <v>汉中市</v>
          </cell>
          <cell r="B63">
            <v>1026.14</v>
          </cell>
          <cell r="C63">
            <v>-177342.242539912</v>
          </cell>
          <cell r="D63">
            <v>11</v>
          </cell>
          <cell r="E63">
            <v>1026.14</v>
          </cell>
          <cell r="F63">
            <v>459.611067632142</v>
          </cell>
        </row>
        <row r="64">
          <cell r="A64" t="str">
            <v>汉台区</v>
          </cell>
          <cell r="B64">
            <v>98.6</v>
          </cell>
          <cell r="C64">
            <v>0</v>
          </cell>
          <cell r="D64">
            <v>1</v>
          </cell>
          <cell r="E64">
            <v>98.6</v>
          </cell>
          <cell r="F64">
            <v>44.1632245780587</v>
          </cell>
        </row>
        <row r="65">
          <cell r="A65" t="str">
            <v>南郑区</v>
          </cell>
          <cell r="B65">
            <v>56.58</v>
          </cell>
          <cell r="C65">
            <v>-38079.0574245851</v>
          </cell>
          <cell r="D65">
            <v>1</v>
          </cell>
          <cell r="E65">
            <v>56.58</v>
          </cell>
          <cell r="F65">
            <v>25.3423453004722</v>
          </cell>
        </row>
        <row r="66">
          <cell r="A66" t="str">
            <v>城固县</v>
          </cell>
          <cell r="B66">
            <v>49.1</v>
          </cell>
          <cell r="C66">
            <v>-15902.8665690721</v>
          </cell>
          <cell r="D66">
            <v>1</v>
          </cell>
          <cell r="E66">
            <v>49.1</v>
          </cell>
          <cell r="F66">
            <v>21.9920317117919</v>
          </cell>
        </row>
        <row r="67">
          <cell r="A67" t="str">
            <v>洋县</v>
          </cell>
          <cell r="B67">
            <v>49.03</v>
          </cell>
          <cell r="C67">
            <v>-11009.7966927008</v>
          </cell>
          <cell r="D67">
            <v>1</v>
          </cell>
          <cell r="E67">
            <v>49.03</v>
          </cell>
          <cell r="F67">
            <v>21.9606785097588</v>
          </cell>
        </row>
        <row r="68">
          <cell r="A68" t="str">
            <v>西乡县</v>
          </cell>
          <cell r="B68">
            <v>329.31</v>
          </cell>
          <cell r="C68">
            <v>-39706.9164668277</v>
          </cell>
          <cell r="D68">
            <v>1</v>
          </cell>
          <cell r="E68">
            <v>329.31</v>
          </cell>
          <cell r="F68">
            <v>147.49889945031</v>
          </cell>
        </row>
        <row r="69">
          <cell r="A69" t="str">
            <v>勉县</v>
          </cell>
          <cell r="B69">
            <v>82.33</v>
          </cell>
          <cell r="C69">
            <v>-21455.0960980782</v>
          </cell>
          <cell r="D69">
            <v>1</v>
          </cell>
          <cell r="E69">
            <v>82.33</v>
          </cell>
          <cell r="F69">
            <v>36.8758446197929</v>
          </cell>
        </row>
        <row r="70">
          <cell r="A70" t="str">
            <v>宁强县</v>
          </cell>
          <cell r="B70">
            <v>300.04</v>
          </cell>
          <cell r="C70">
            <v>-29244.1486125456</v>
          </cell>
          <cell r="D70">
            <v>1</v>
          </cell>
          <cell r="E70">
            <v>300.04</v>
          </cell>
          <cell r="F70">
            <v>134.38878197161</v>
          </cell>
        </row>
        <row r="71">
          <cell r="A71" t="str">
            <v>略阳县</v>
          </cell>
          <cell r="B71">
            <v>30.42</v>
          </cell>
          <cell r="C71">
            <v>-2346.3772920031</v>
          </cell>
          <cell r="D71">
            <v>1</v>
          </cell>
          <cell r="E71">
            <v>30.42</v>
          </cell>
          <cell r="F71">
            <v>13.6252057978149</v>
          </cell>
        </row>
        <row r="72">
          <cell r="A72" t="str">
            <v>镇巴县</v>
          </cell>
          <cell r="B72">
            <v>21.57</v>
          </cell>
          <cell r="C72">
            <v>-19597.9833840998</v>
          </cell>
          <cell r="D72">
            <v>1</v>
          </cell>
          <cell r="E72">
            <v>21.57</v>
          </cell>
          <cell r="F72">
            <v>9.66126525505808</v>
          </cell>
        </row>
        <row r="73">
          <cell r="A73" t="str">
            <v>留坝县</v>
          </cell>
          <cell r="B73">
            <v>4.4</v>
          </cell>
          <cell r="C73">
            <v>0</v>
          </cell>
          <cell r="D73">
            <v>1</v>
          </cell>
          <cell r="E73">
            <v>4.4</v>
          </cell>
          <cell r="F73">
            <v>1.97077269922372</v>
          </cell>
        </row>
        <row r="74">
          <cell r="A74" t="str">
            <v>佛坪县</v>
          </cell>
          <cell r="B74">
            <v>4.76</v>
          </cell>
          <cell r="C74">
            <v>0</v>
          </cell>
          <cell r="D74">
            <v>1</v>
          </cell>
          <cell r="E74">
            <v>4.76</v>
          </cell>
          <cell r="F74">
            <v>2.13201773825111</v>
          </cell>
        </row>
        <row r="75">
          <cell r="A75" t="str">
            <v>安康市</v>
          </cell>
          <cell r="B75">
            <v>4040.30685</v>
          </cell>
          <cell r="C75">
            <v>-247871.879882956</v>
          </cell>
          <cell r="D75">
            <v>10</v>
          </cell>
          <cell r="E75">
            <v>4040.30685</v>
          </cell>
          <cell r="F75">
            <v>1809.66509919695</v>
          </cell>
        </row>
        <row r="76">
          <cell r="A76" t="str">
            <v>汉滨区</v>
          </cell>
          <cell r="B76">
            <v>2187.8838</v>
          </cell>
          <cell r="C76">
            <v>-85452.5601432326</v>
          </cell>
          <cell r="D76">
            <v>1</v>
          </cell>
          <cell r="E76">
            <v>2187.8838</v>
          </cell>
          <cell r="F76">
            <v>979.959468662237</v>
          </cell>
        </row>
        <row r="77">
          <cell r="A77" t="str">
            <v>岚皋县</v>
          </cell>
          <cell r="B77">
            <v>121.99</v>
          </cell>
          <cell r="C77">
            <v>-2934.03735201075</v>
          </cell>
          <cell r="D77">
            <v>1</v>
          </cell>
          <cell r="E77">
            <v>121.99</v>
          </cell>
          <cell r="F77">
            <v>54.6396730859775</v>
          </cell>
        </row>
        <row r="78">
          <cell r="A78" t="str">
            <v>汉阴县</v>
          </cell>
          <cell r="B78">
            <v>39.28565</v>
          </cell>
          <cell r="C78">
            <v>-26185.4762454641</v>
          </cell>
          <cell r="D78">
            <v>1</v>
          </cell>
          <cell r="E78">
            <v>39.28565</v>
          </cell>
          <cell r="F78">
            <v>17.5961560207405</v>
          </cell>
        </row>
        <row r="79">
          <cell r="A79" t="str">
            <v>石泉县</v>
          </cell>
          <cell r="B79">
            <v>154.23</v>
          </cell>
          <cell r="C79">
            <v>-1645.86691141396</v>
          </cell>
          <cell r="D79">
            <v>1</v>
          </cell>
          <cell r="E79">
            <v>154.23</v>
          </cell>
          <cell r="F79">
            <v>69.0800621366531</v>
          </cell>
        </row>
        <row r="80">
          <cell r="A80" t="str">
            <v>宁陕县</v>
          </cell>
          <cell r="B80">
            <v>36.0519</v>
          </cell>
          <cell r="C80">
            <v>0</v>
          </cell>
          <cell r="D80">
            <v>1</v>
          </cell>
          <cell r="E80">
            <v>36.0519</v>
          </cell>
          <cell r="F80">
            <v>16.1477500625326</v>
          </cell>
        </row>
        <row r="81">
          <cell r="A81" t="str">
            <v>紫阳县</v>
          </cell>
          <cell r="B81">
            <v>565.67285</v>
          </cell>
          <cell r="C81">
            <v>-34914.4463947109</v>
          </cell>
          <cell r="D81">
            <v>1</v>
          </cell>
          <cell r="E81">
            <v>565.67285</v>
          </cell>
          <cell r="F81">
            <v>253.366502152744</v>
          </cell>
        </row>
        <row r="82">
          <cell r="A82" t="str">
            <v>平利县</v>
          </cell>
          <cell r="B82">
            <v>469</v>
          </cell>
          <cell r="C82">
            <v>-12563.6714515196</v>
          </cell>
          <cell r="D82">
            <v>1</v>
          </cell>
          <cell r="E82">
            <v>469</v>
          </cell>
          <cell r="F82">
            <v>210.066453621801</v>
          </cell>
        </row>
        <row r="83">
          <cell r="A83" t="str">
            <v>镇坪县</v>
          </cell>
          <cell r="B83">
            <v>2.6685</v>
          </cell>
          <cell r="C83">
            <v>0</v>
          </cell>
          <cell r="D83">
            <v>1</v>
          </cell>
          <cell r="E83">
            <v>2.6685</v>
          </cell>
          <cell r="F83">
            <v>1.19522885179057</v>
          </cell>
        </row>
        <row r="84">
          <cell r="A84" t="str">
            <v>旬阳市</v>
          </cell>
          <cell r="B84">
            <v>452.79415</v>
          </cell>
          <cell r="C84">
            <v>-56898.671795771</v>
          </cell>
          <cell r="D84">
            <v>1</v>
          </cell>
          <cell r="E84">
            <v>452.79415</v>
          </cell>
          <cell r="F84">
            <v>202.807806633684</v>
          </cell>
        </row>
        <row r="85">
          <cell r="A85" t="str">
            <v>白河县</v>
          </cell>
          <cell r="B85">
            <v>10.73</v>
          </cell>
          <cell r="C85">
            <v>-27277.149588833</v>
          </cell>
          <cell r="D85">
            <v>1</v>
          </cell>
          <cell r="E85">
            <v>10.73</v>
          </cell>
          <cell r="F85">
            <v>4.80599796878874</v>
          </cell>
        </row>
        <row r="86">
          <cell r="A86" t="str">
            <v>商洛市</v>
          </cell>
          <cell r="B86">
            <v>947.8481</v>
          </cell>
          <cell r="C86">
            <v>-228310.648623822</v>
          </cell>
          <cell r="D86">
            <v>7</v>
          </cell>
          <cell r="E86">
            <v>947.8481</v>
          </cell>
          <cell r="F86">
            <v>424.543899657062</v>
          </cell>
        </row>
        <row r="87">
          <cell r="A87" t="str">
            <v>商州区</v>
          </cell>
          <cell r="B87">
            <v>400.6555</v>
          </cell>
          <cell r="C87">
            <v>-51037.818069182</v>
          </cell>
          <cell r="D87">
            <v>1</v>
          </cell>
          <cell r="E87">
            <v>400.6555</v>
          </cell>
          <cell r="F87">
            <v>179.454754816779</v>
          </cell>
        </row>
        <row r="88">
          <cell r="A88" t="str">
            <v>洛南县</v>
          </cell>
          <cell r="B88">
            <v>276.326</v>
          </cell>
          <cell r="C88">
            <v>-50146.4092789044</v>
          </cell>
          <cell r="D88">
            <v>1</v>
          </cell>
          <cell r="E88">
            <v>276.326</v>
          </cell>
          <cell r="F88">
            <v>123.767212928567</v>
          </cell>
        </row>
        <row r="89">
          <cell r="A89" t="str">
            <v>山阳县</v>
          </cell>
          <cell r="B89">
            <v>44.075</v>
          </cell>
          <cell r="C89">
            <v>-61154.7052311535</v>
          </cell>
          <cell r="D89">
            <v>1</v>
          </cell>
          <cell r="E89">
            <v>44.075</v>
          </cell>
          <cell r="F89">
            <v>19.7413197087012</v>
          </cell>
        </row>
        <row r="90">
          <cell r="A90" t="str">
            <v>丹凤县</v>
          </cell>
          <cell r="B90">
            <v>170.7916</v>
          </cell>
          <cell r="C90">
            <v>-26458.8213997509</v>
          </cell>
          <cell r="D90">
            <v>1</v>
          </cell>
          <cell r="E90">
            <v>170.7916</v>
          </cell>
          <cell r="F90">
            <v>76.4980505765312</v>
          </cell>
        </row>
        <row r="91">
          <cell r="A91" t="str">
            <v>商南县</v>
          </cell>
          <cell r="B91">
            <v>0</v>
          </cell>
          <cell r="C91">
            <v>-17170.3222484529</v>
          </cell>
          <cell r="D91">
            <v>1</v>
          </cell>
          <cell r="E91">
            <v>0</v>
          </cell>
          <cell r="F91">
            <v>0</v>
          </cell>
        </row>
        <row r="92">
          <cell r="A92" t="str">
            <v>镇安县</v>
          </cell>
          <cell r="B92">
            <v>56</v>
          </cell>
          <cell r="C92">
            <v>-21113.3773775353</v>
          </cell>
          <cell r="D92">
            <v>1</v>
          </cell>
          <cell r="E92">
            <v>56</v>
          </cell>
          <cell r="F92">
            <v>25.0825616264837</v>
          </cell>
        </row>
        <row r="93">
          <cell r="A93" t="str">
            <v>柞水县</v>
          </cell>
          <cell r="B93">
            <v>0</v>
          </cell>
          <cell r="C93">
            <v>-1229.19501884274</v>
          </cell>
          <cell r="D93">
            <v>1</v>
          </cell>
          <cell r="E93">
            <v>0</v>
          </cell>
          <cell r="F93">
            <v>0</v>
          </cell>
        </row>
        <row r="94">
          <cell r="A94" t="str">
            <v>延安市</v>
          </cell>
          <cell r="B94">
            <v>661.3</v>
          </cell>
          <cell r="C94">
            <v>-103543.330916896</v>
          </cell>
          <cell r="D94">
            <v>10</v>
          </cell>
          <cell r="E94">
            <v>575.9</v>
          </cell>
          <cell r="F94">
            <v>257.947272155213</v>
          </cell>
        </row>
        <row r="95">
          <cell r="A95" t="str">
            <v>宝塔区</v>
          </cell>
          <cell r="B95">
            <v>0</v>
          </cell>
          <cell r="C95">
            <v>-43512.5866772838</v>
          </cell>
          <cell r="D95">
            <v>1</v>
          </cell>
          <cell r="E95">
            <v>0</v>
          </cell>
          <cell r="F95">
            <v>0</v>
          </cell>
        </row>
        <row r="96">
          <cell r="A96" t="str">
            <v>延长县</v>
          </cell>
          <cell r="B96">
            <v>0</v>
          </cell>
          <cell r="C96">
            <v>-362.337320519597</v>
          </cell>
          <cell r="D96">
            <v>1</v>
          </cell>
          <cell r="E96">
            <v>0</v>
          </cell>
          <cell r="F96">
            <v>0</v>
          </cell>
        </row>
        <row r="97">
          <cell r="A97" t="str">
            <v>延川县</v>
          </cell>
          <cell r="B97">
            <v>240</v>
          </cell>
          <cell r="C97">
            <v>-3198.85378542362</v>
          </cell>
          <cell r="D97">
            <v>1</v>
          </cell>
          <cell r="E97">
            <v>240</v>
          </cell>
          <cell r="F97">
            <v>107.49669268493</v>
          </cell>
        </row>
        <row r="98">
          <cell r="A98" t="str">
            <v>子长市</v>
          </cell>
          <cell r="B98">
            <v>0</v>
          </cell>
          <cell r="C98">
            <v>0</v>
          </cell>
          <cell r="D98">
            <v>1</v>
          </cell>
          <cell r="E98">
            <v>0</v>
          </cell>
          <cell r="F98">
            <v>0</v>
          </cell>
        </row>
        <row r="99">
          <cell r="A99" t="str">
            <v>安塞区</v>
          </cell>
          <cell r="B99">
            <v>0</v>
          </cell>
          <cell r="C99">
            <v>0</v>
          </cell>
          <cell r="D99">
            <v>1</v>
          </cell>
          <cell r="E99">
            <v>0</v>
          </cell>
          <cell r="F99">
            <v>0</v>
          </cell>
        </row>
        <row r="100">
          <cell r="A100" t="str">
            <v>吴起县</v>
          </cell>
          <cell r="B100">
            <v>0</v>
          </cell>
          <cell r="C100">
            <v>0</v>
          </cell>
          <cell r="D100">
            <v>0</v>
          </cell>
          <cell r="E100">
            <v>0</v>
          </cell>
          <cell r="F100">
            <v>0</v>
          </cell>
        </row>
        <row r="101">
          <cell r="A101" t="str">
            <v>志丹县</v>
          </cell>
          <cell r="B101">
            <v>85.4</v>
          </cell>
          <cell r="C101">
            <v>0</v>
          </cell>
          <cell r="D101">
            <v>0</v>
          </cell>
          <cell r="E101">
            <v>0</v>
          </cell>
          <cell r="F101">
            <v>0</v>
          </cell>
        </row>
        <row r="102">
          <cell r="A102" t="str">
            <v>甘泉县</v>
          </cell>
          <cell r="B102">
            <v>61.2</v>
          </cell>
          <cell r="C102">
            <v>0</v>
          </cell>
          <cell r="D102">
            <v>1</v>
          </cell>
          <cell r="E102">
            <v>61.2</v>
          </cell>
          <cell r="F102">
            <v>27.4116566346571</v>
          </cell>
        </row>
        <row r="103">
          <cell r="A103" t="str">
            <v>富县</v>
          </cell>
          <cell r="B103">
            <v>3.2</v>
          </cell>
          <cell r="C103">
            <v>-8516.24447505627</v>
          </cell>
          <cell r="D103">
            <v>1</v>
          </cell>
          <cell r="E103">
            <v>3.2</v>
          </cell>
          <cell r="F103">
            <v>1.43328923579907</v>
          </cell>
        </row>
        <row r="104">
          <cell r="A104" t="str">
            <v>洛川县</v>
          </cell>
          <cell r="B104">
            <v>184.7</v>
          </cell>
          <cell r="C104">
            <v>-38500.6613035983</v>
          </cell>
          <cell r="D104">
            <v>1</v>
          </cell>
          <cell r="E104">
            <v>184.7</v>
          </cell>
          <cell r="F104">
            <v>82.7276630787774</v>
          </cell>
        </row>
        <row r="105">
          <cell r="A105" t="str">
            <v>黄陵县</v>
          </cell>
          <cell r="B105">
            <v>0</v>
          </cell>
          <cell r="C105">
            <v>0</v>
          </cell>
          <cell r="D105">
            <v>0</v>
          </cell>
          <cell r="E105">
            <v>0</v>
          </cell>
          <cell r="F105">
            <v>0</v>
          </cell>
        </row>
        <row r="106">
          <cell r="A106" t="str">
            <v>宜川县</v>
          </cell>
          <cell r="B106">
            <v>42.2</v>
          </cell>
          <cell r="C106">
            <v>-9452.64735501488</v>
          </cell>
          <cell r="D106">
            <v>1</v>
          </cell>
          <cell r="E106">
            <v>42.2</v>
          </cell>
          <cell r="F106">
            <v>18.9015017971002</v>
          </cell>
        </row>
        <row r="107">
          <cell r="A107" t="str">
            <v>黄龙县</v>
          </cell>
          <cell r="B107">
            <v>44.6</v>
          </cell>
          <cell r="C107">
            <v>0</v>
          </cell>
          <cell r="D107">
            <v>1</v>
          </cell>
          <cell r="E107">
            <v>44.6</v>
          </cell>
          <cell r="F107">
            <v>19.9764687239495</v>
          </cell>
        </row>
        <row r="108">
          <cell r="A108" t="str">
            <v>榆林市</v>
          </cell>
          <cell r="B108">
            <v>28.5252</v>
          </cell>
          <cell r="C108">
            <v>-9480.35253585849</v>
          </cell>
          <cell r="D108">
            <v>9</v>
          </cell>
          <cell r="E108">
            <v>28.5252</v>
          </cell>
          <cell r="F108">
            <v>12.7765194090674</v>
          </cell>
        </row>
        <row r="109">
          <cell r="A109" t="str">
            <v>榆阳区</v>
          </cell>
          <cell r="B109">
            <v>0</v>
          </cell>
          <cell r="C109">
            <v>0</v>
          </cell>
          <cell r="D109">
            <v>0</v>
          </cell>
          <cell r="E109">
            <v>0</v>
          </cell>
          <cell r="F109">
            <v>0</v>
          </cell>
        </row>
        <row r="110">
          <cell r="A110" t="str">
            <v>神木市</v>
          </cell>
          <cell r="B110">
            <v>0</v>
          </cell>
          <cell r="C110">
            <v>0</v>
          </cell>
          <cell r="D110">
            <v>0</v>
          </cell>
          <cell r="E110">
            <v>0</v>
          </cell>
          <cell r="F110">
            <v>0</v>
          </cell>
        </row>
        <row r="111">
          <cell r="A111" t="str">
            <v>府谷县</v>
          </cell>
          <cell r="B111">
            <v>0</v>
          </cell>
          <cell r="C111">
            <v>0</v>
          </cell>
          <cell r="D111">
            <v>0</v>
          </cell>
          <cell r="E111">
            <v>0</v>
          </cell>
          <cell r="F111">
            <v>0</v>
          </cell>
        </row>
        <row r="112">
          <cell r="A112" t="str">
            <v>横山区</v>
          </cell>
          <cell r="B112">
            <v>28.5252</v>
          </cell>
          <cell r="C112">
            <v>0</v>
          </cell>
          <cell r="D112">
            <v>1</v>
          </cell>
          <cell r="E112">
            <v>28.5252</v>
          </cell>
          <cell r="F112">
            <v>12.7765194090674</v>
          </cell>
        </row>
        <row r="113">
          <cell r="A113" t="str">
            <v>靖边县</v>
          </cell>
          <cell r="B113">
            <v>0</v>
          </cell>
          <cell r="C113">
            <v>0</v>
          </cell>
          <cell r="D113">
            <v>1</v>
          </cell>
          <cell r="E113">
            <v>0</v>
          </cell>
          <cell r="F113">
            <v>0</v>
          </cell>
        </row>
        <row r="114">
          <cell r="A114" t="str">
            <v>定边县</v>
          </cell>
          <cell r="B114">
            <v>0</v>
          </cell>
          <cell r="C114">
            <v>0</v>
          </cell>
          <cell r="D114">
            <v>1</v>
          </cell>
          <cell r="E114">
            <v>0</v>
          </cell>
          <cell r="F114">
            <v>0</v>
          </cell>
        </row>
        <row r="115">
          <cell r="A115" t="str">
            <v>绥德县</v>
          </cell>
          <cell r="B115">
            <v>0</v>
          </cell>
          <cell r="C115">
            <v>-5315.53480007648</v>
          </cell>
          <cell r="D115">
            <v>1</v>
          </cell>
          <cell r="E115">
            <v>0</v>
          </cell>
          <cell r="F115">
            <v>0</v>
          </cell>
        </row>
        <row r="116">
          <cell r="A116" t="str">
            <v>米脂县</v>
          </cell>
          <cell r="B116">
            <v>0</v>
          </cell>
          <cell r="C116">
            <v>-4164.81773578201</v>
          </cell>
          <cell r="D116">
            <v>1</v>
          </cell>
          <cell r="E116">
            <v>0</v>
          </cell>
          <cell r="F116">
            <v>0</v>
          </cell>
        </row>
        <row r="117">
          <cell r="A117" t="str">
            <v>佳县</v>
          </cell>
          <cell r="B117">
            <v>0</v>
          </cell>
          <cell r="C117">
            <v>0</v>
          </cell>
          <cell r="D117">
            <v>1</v>
          </cell>
          <cell r="E117">
            <v>0</v>
          </cell>
          <cell r="F117">
            <v>0</v>
          </cell>
        </row>
        <row r="118">
          <cell r="A118" t="str">
            <v>吴堡县</v>
          </cell>
          <cell r="B118">
            <v>0</v>
          </cell>
          <cell r="C118">
            <v>0</v>
          </cell>
          <cell r="D118">
            <v>1</v>
          </cell>
          <cell r="E118">
            <v>0</v>
          </cell>
          <cell r="F118">
            <v>0</v>
          </cell>
        </row>
        <row r="119">
          <cell r="A119" t="str">
            <v>清涧县</v>
          </cell>
          <cell r="B119">
            <v>0</v>
          </cell>
          <cell r="C119">
            <v>0</v>
          </cell>
          <cell r="D119">
            <v>1</v>
          </cell>
          <cell r="E119">
            <v>0</v>
          </cell>
          <cell r="F119">
            <v>0</v>
          </cell>
        </row>
        <row r="120">
          <cell r="A120" t="str">
            <v>子洲县</v>
          </cell>
          <cell r="B120">
            <v>0</v>
          </cell>
          <cell r="C120">
            <v>0</v>
          </cell>
          <cell r="D120">
            <v>1</v>
          </cell>
          <cell r="E120">
            <v>0</v>
          </cell>
          <cell r="F120">
            <v>0</v>
          </cell>
        </row>
        <row r="121">
          <cell r="A121" t="str">
            <v>杨凌示范区</v>
          </cell>
          <cell r="B121">
            <v>182.063</v>
          </cell>
          <cell r="C121">
            <v>-7378.7482887931</v>
          </cell>
          <cell r="D121">
            <v>1</v>
          </cell>
          <cell r="E121">
            <v>182.063</v>
          </cell>
          <cell r="F121">
            <v>81.5465431679017</v>
          </cell>
        </row>
        <row r="122">
          <cell r="A122" t="str">
            <v>杨陵区</v>
          </cell>
          <cell r="B122">
            <v>182.063</v>
          </cell>
          <cell r="C122">
            <v>-7378.7482887931</v>
          </cell>
          <cell r="D122">
            <v>1</v>
          </cell>
          <cell r="E122">
            <v>182.063</v>
          </cell>
          <cell r="F122">
            <v>81.5465431679017</v>
          </cell>
        </row>
      </sheetData>
      <sheetData sheetId="6"/>
      <sheetData sheetId="7"/>
      <sheetData sheetId="8"/>
      <sheetData sheetId="9"/>
      <sheetData sheetId="10">
        <row r="1">
          <cell r="A1" t="str">
            <v>附表1</v>
          </cell>
        </row>
        <row r="2">
          <cell r="A2" t="str">
            <v>陕北涉油县区补助测算分配表</v>
          </cell>
          <cell r="B2">
            <v>0</v>
          </cell>
          <cell r="C2">
            <v>0</v>
          </cell>
          <cell r="D2">
            <v>0</v>
          </cell>
          <cell r="E2">
            <v>0</v>
          </cell>
          <cell r="F2">
            <v>0</v>
          </cell>
          <cell r="G2">
            <v>0</v>
          </cell>
        </row>
        <row r="3">
          <cell r="G3" t="str">
            <v>单位：万元</v>
          </cell>
        </row>
        <row r="4">
          <cell r="A4" t="str">
            <v>地  区</v>
          </cell>
          <cell r="B4" t="str">
            <v>涉油县区缺口弥补方案省财政补助</v>
          </cell>
          <cell r="C4" t="str">
            <v>本批资金补助</v>
          </cell>
          <cell r="D4" t="str">
            <v>本批资金补助</v>
          </cell>
          <cell r="E4">
            <v>0</v>
          </cell>
          <cell r="F4">
            <v>0</v>
          </cell>
          <cell r="G4">
            <v>0</v>
          </cell>
        </row>
        <row r="5">
          <cell r="A5">
            <v>0</v>
          </cell>
          <cell r="B5">
            <v>0</v>
          </cell>
          <cell r="C5">
            <v>0</v>
          </cell>
          <cell r="D5" t="str">
            <v>合计</v>
          </cell>
          <cell r="E5" t="str">
            <v>中央对延安财力补助安排</v>
          </cell>
          <cell r="F5" t="str">
            <v>去年县级基本财力保障机制奖补资金安排</v>
          </cell>
          <cell r="G5" t="str">
            <v>县级基本财力保障机制奖补增量资金安排</v>
          </cell>
        </row>
        <row r="6">
          <cell r="A6" t="str">
            <v>合  计</v>
          </cell>
          <cell r="B6">
            <v>300000</v>
          </cell>
          <cell r="C6">
            <v>59895.9999999999</v>
          </cell>
          <cell r="D6">
            <v>300000</v>
          </cell>
          <cell r="E6">
            <v>150000</v>
          </cell>
          <cell r="F6">
            <v>100000</v>
          </cell>
          <cell r="G6">
            <v>50000</v>
          </cell>
        </row>
        <row r="7">
          <cell r="A7" t="str">
            <v>延安市</v>
          </cell>
          <cell r="B7">
            <v>174497.140431328</v>
          </cell>
          <cell r="C7">
            <v>34838.9357442493</v>
          </cell>
          <cell r="D7">
            <v>174497.426954218</v>
          </cell>
          <cell r="E7">
            <v>87248.5702156639</v>
          </cell>
          <cell r="F7">
            <v>58166</v>
          </cell>
          <cell r="G7">
            <v>29082.8567385546</v>
          </cell>
        </row>
        <row r="8">
          <cell r="A8" t="str">
            <v>宝塔区</v>
          </cell>
          <cell r="B8">
            <v>16633.2063542381</v>
          </cell>
          <cell r="C8">
            <v>3320.87509264482</v>
          </cell>
          <cell r="D8">
            <v>16633.8042361587</v>
          </cell>
          <cell r="E8">
            <v>8316.60317711905</v>
          </cell>
          <cell r="F8">
            <v>5545</v>
          </cell>
          <cell r="G8">
            <v>2772.20105903968</v>
          </cell>
        </row>
        <row r="9">
          <cell r="A9" t="str">
            <v>延长县</v>
          </cell>
          <cell r="B9">
            <v>901.488810755971</v>
          </cell>
          <cell r="C9">
            <v>179.985246030132</v>
          </cell>
          <cell r="D9">
            <v>900.992540503981</v>
          </cell>
          <cell r="E9">
            <v>450.744405377986</v>
          </cell>
          <cell r="F9">
            <v>300</v>
          </cell>
          <cell r="G9">
            <v>150.248135125995</v>
          </cell>
        </row>
        <row r="10">
          <cell r="A10" t="str">
            <v>子长市</v>
          </cell>
          <cell r="B10">
            <v>13678.1039123854</v>
          </cell>
          <cell r="C10">
            <v>2730.87903978746</v>
          </cell>
          <cell r="D10">
            <v>13677.7359415903</v>
          </cell>
          <cell r="E10">
            <v>6839.0519561927</v>
          </cell>
          <cell r="F10">
            <v>4559</v>
          </cell>
          <cell r="G10">
            <v>2279.68398539757</v>
          </cell>
        </row>
        <row r="11">
          <cell r="A11" t="str">
            <v>安塞区</v>
          </cell>
          <cell r="B11">
            <v>35869.125026622</v>
          </cell>
          <cell r="C11">
            <v>7161.39037531517</v>
          </cell>
          <cell r="D11">
            <v>35868.750017748</v>
          </cell>
          <cell r="E11">
            <v>17934.562513311</v>
          </cell>
          <cell r="F11">
            <v>11956</v>
          </cell>
          <cell r="G11">
            <v>5978.187504437</v>
          </cell>
        </row>
        <row r="12">
          <cell r="A12" t="str">
            <v>吴起县</v>
          </cell>
          <cell r="B12">
            <v>58891.5426921609</v>
          </cell>
          <cell r="C12">
            <v>11757.8928036322</v>
          </cell>
          <cell r="D12">
            <v>58892.0284614406</v>
          </cell>
          <cell r="E12">
            <v>29445.7713460805</v>
          </cell>
          <cell r="F12">
            <v>19631</v>
          </cell>
          <cell r="G12">
            <v>9815.25711536015</v>
          </cell>
        </row>
        <row r="13">
          <cell r="A13" t="str">
            <v>志丹县</v>
          </cell>
          <cell r="B13">
            <v>32852.6895528885</v>
          </cell>
          <cell r="C13">
            <v>6559.14897819936</v>
          </cell>
          <cell r="D13">
            <v>32852.793035259</v>
          </cell>
          <cell r="E13">
            <v>16426.3447764442</v>
          </cell>
          <cell r="F13">
            <v>10951</v>
          </cell>
          <cell r="G13">
            <v>5475.44825881475</v>
          </cell>
        </row>
        <row r="14">
          <cell r="A14" t="str">
            <v>甘泉县</v>
          </cell>
          <cell r="B14">
            <v>8332.79341923025</v>
          </cell>
          <cell r="C14">
            <v>1663.66998212738</v>
          </cell>
          <cell r="D14">
            <v>8333.19561282017</v>
          </cell>
          <cell r="E14">
            <v>4166.39670961512</v>
          </cell>
          <cell r="F14">
            <v>2778</v>
          </cell>
          <cell r="G14">
            <v>1388.79890320504</v>
          </cell>
        </row>
        <row r="15">
          <cell r="A15" t="str">
            <v>富县</v>
          </cell>
          <cell r="B15">
            <v>7338.19066304659</v>
          </cell>
          <cell r="C15">
            <v>1465.0942265128</v>
          </cell>
          <cell r="D15">
            <v>7338.12710869773</v>
          </cell>
          <cell r="E15">
            <v>3669.0953315233</v>
          </cell>
          <cell r="F15">
            <v>2446</v>
          </cell>
          <cell r="G15">
            <v>1223.03177717443</v>
          </cell>
        </row>
        <row r="16">
          <cell r="A16" t="str">
            <v>榆林市</v>
          </cell>
          <cell r="B16">
            <v>125502.859568672</v>
          </cell>
          <cell r="C16">
            <v>25057.0642557506</v>
          </cell>
          <cell r="D16">
            <v>125502.573045782</v>
          </cell>
          <cell r="E16">
            <v>62751.4297843361</v>
          </cell>
          <cell r="F16">
            <v>41834</v>
          </cell>
          <cell r="G16">
            <v>20917.1432614454</v>
          </cell>
        </row>
        <row r="17">
          <cell r="A17" t="str">
            <v>靖边县</v>
          </cell>
          <cell r="B17">
            <v>39955.6690986053</v>
          </cell>
          <cell r="C17">
            <v>7977.28252110021</v>
          </cell>
          <cell r="D17">
            <v>39956.1127324035</v>
          </cell>
          <cell r="E17">
            <v>19977.8345493026</v>
          </cell>
          <cell r="F17">
            <v>13319</v>
          </cell>
          <cell r="G17">
            <v>6659.27818310088</v>
          </cell>
        </row>
        <row r="18">
          <cell r="A18" t="str">
            <v>定边县</v>
          </cell>
          <cell r="B18">
            <v>85547.190470067</v>
          </cell>
          <cell r="C18">
            <v>17079.7817346504</v>
          </cell>
          <cell r="D18">
            <v>85546.460313378</v>
          </cell>
          <cell r="E18">
            <v>42773.5952350335</v>
          </cell>
          <cell r="F18">
            <v>28515</v>
          </cell>
          <cell r="G18">
            <v>14257.8650783445</v>
          </cell>
        </row>
      </sheetData>
      <sheetData sheetId="11"/>
      <sheetData sheetId="1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1"/>
  <sheetViews>
    <sheetView tabSelected="1" workbookViewId="0">
      <selection activeCell="A2" sqref="$A2:$XFD2"/>
    </sheetView>
  </sheetViews>
  <sheetFormatPr defaultColWidth="9" defaultRowHeight="13.5"/>
  <cols>
    <col min="1" max="1" width="15.875" style="1" customWidth="true"/>
    <col min="2" max="2" width="11.625" style="1" customWidth="true"/>
    <col min="3" max="3" width="12" style="1" customWidth="true"/>
    <col min="4" max="6" width="12.625" style="1" customWidth="true"/>
    <col min="7" max="7" width="11.625" style="1" customWidth="true"/>
    <col min="8" max="8" width="9.625" style="1" hidden="true" customWidth="true"/>
    <col min="9" max="9" width="10.5" style="1" customWidth="true"/>
    <col min="10" max="16384" width="9" style="1"/>
  </cols>
  <sheetData>
    <row r="1" ht="24.95" customHeight="true" spans="1:2">
      <c r="A1" s="2" t="s">
        <v>0</v>
      </c>
      <c r="B1" s="3"/>
    </row>
    <row r="2" ht="24.95" customHeight="true" spans="1:2">
      <c r="A2" s="2"/>
      <c r="B2" s="3"/>
    </row>
    <row r="3" ht="30" customHeight="true" spans="1:7">
      <c r="A3" s="4" t="s">
        <v>1</v>
      </c>
      <c r="B3" s="5"/>
      <c r="C3" s="5"/>
      <c r="D3" s="5"/>
      <c r="E3" s="5"/>
      <c r="F3" s="5"/>
      <c r="G3" s="5"/>
    </row>
    <row r="4" ht="20.1" customHeight="true" spans="7:7">
      <c r="G4" s="16" t="s">
        <v>2</v>
      </c>
    </row>
    <row r="5" ht="20.1" customHeight="true" spans="1:7">
      <c r="A5" s="6" t="s">
        <v>3</v>
      </c>
      <c r="B5" s="7" t="s">
        <v>4</v>
      </c>
      <c r="C5" s="6" t="s">
        <v>5</v>
      </c>
      <c r="D5" s="6"/>
      <c r="E5" s="6"/>
      <c r="F5" s="6" t="s">
        <v>6</v>
      </c>
      <c r="G5" s="6"/>
    </row>
    <row r="6" ht="20.1" customHeight="true" spans="1:8">
      <c r="A6" s="6"/>
      <c r="B6" s="7"/>
      <c r="C6" s="8" t="s">
        <v>7</v>
      </c>
      <c r="D6" s="9" t="s">
        <v>8</v>
      </c>
      <c r="E6" s="17"/>
      <c r="F6" s="7" t="s">
        <v>9</v>
      </c>
      <c r="G6" s="18" t="s">
        <v>10</v>
      </c>
      <c r="H6" s="18" t="s">
        <v>11</v>
      </c>
    </row>
    <row r="7" ht="54" spans="1:8">
      <c r="A7" s="6"/>
      <c r="B7" s="7"/>
      <c r="C7" s="10"/>
      <c r="D7" s="7" t="s">
        <v>12</v>
      </c>
      <c r="E7" s="19" t="s">
        <v>13</v>
      </c>
      <c r="F7" s="7"/>
      <c r="G7" s="20"/>
      <c r="H7" s="20"/>
    </row>
    <row r="8" ht="20.1" customHeight="true" spans="1:9">
      <c r="A8" s="6" t="s">
        <v>7</v>
      </c>
      <c r="B8" s="11">
        <f t="shared" ref="B8:F8" si="0">SUM(B9,B20,B25,B38,B52,B63,B75,B86,B94,B108,B118)</f>
        <v>1296249</v>
      </c>
      <c r="C8" s="11">
        <f t="shared" si="0"/>
        <v>59896</v>
      </c>
      <c r="D8" s="11">
        <f t="shared" si="0"/>
        <v>50000</v>
      </c>
      <c r="E8" s="11">
        <f t="shared" si="0"/>
        <v>9896</v>
      </c>
      <c r="F8" s="11">
        <f t="shared" si="0"/>
        <v>1112681</v>
      </c>
      <c r="G8" s="11">
        <f t="shared" ref="G8" si="1">SUM(G9,G20,G25,G38,G52,G63,G75,G86,G94,G108,G118)</f>
        <v>183568</v>
      </c>
      <c r="H8" s="11">
        <f>VLOOKUP(A8,[1]提前下达2022年县级基本财力保障机制奖补资金分配情况表!A:E,5,0)</f>
        <v>123672</v>
      </c>
      <c r="I8" s="21"/>
    </row>
    <row r="9" ht="20.1" customHeight="true" spans="1:9">
      <c r="A9" s="6" t="s">
        <v>14</v>
      </c>
      <c r="B9" s="11">
        <f t="shared" ref="B9:F9" si="2">SUM(B10:B19)</f>
        <v>84140</v>
      </c>
      <c r="C9" s="11">
        <f t="shared" si="2"/>
        <v>2076.06545843509</v>
      </c>
      <c r="D9" s="11">
        <f t="shared" si="2"/>
        <v>0</v>
      </c>
      <c r="E9" s="11">
        <f t="shared" si="2"/>
        <v>2076.06545843509</v>
      </c>
      <c r="F9" s="11">
        <f t="shared" si="2"/>
        <v>73854</v>
      </c>
      <c r="G9" s="11">
        <f t="shared" ref="G9" si="3">SUM(G10:G19)</f>
        <v>10286</v>
      </c>
      <c r="H9" s="11">
        <f>VLOOKUP(A9,[1]提前下达2022年县级基本财力保障机制奖补资金分配情况表!A:E,5,0)</f>
        <v>8210</v>
      </c>
      <c r="I9" s="21"/>
    </row>
    <row r="10" ht="20.1" customHeight="true" spans="1:9">
      <c r="A10" s="12" t="s">
        <v>15</v>
      </c>
      <c r="B10" s="13">
        <f>F10+G10</f>
        <v>8172</v>
      </c>
      <c r="C10" s="14">
        <f>D10+E10</f>
        <v>0</v>
      </c>
      <c r="D10" s="14">
        <v>0</v>
      </c>
      <c r="E10" s="14">
        <f>VLOOKUP(A10,[2]退役士兵两项生活补助已兑现县区奖补分配表!$A:$F,6,0)</f>
        <v>0</v>
      </c>
      <c r="F10" s="14">
        <f>VLOOKUP(A10,[1]提前下达2022年县级基本财力保障机制奖补资金分配情况表!A:B,2,0)</f>
        <v>7355</v>
      </c>
      <c r="G10" s="14">
        <v>817</v>
      </c>
      <c r="H10" s="14">
        <f>VLOOKUP(A10,[1]提前下达2022年县级基本财力保障机制奖补资金分配情况表!A:E,5,0)</f>
        <v>818</v>
      </c>
      <c r="I10" s="21"/>
    </row>
    <row r="11" ht="20.1" customHeight="true" spans="1:9">
      <c r="A11" s="12" t="s">
        <v>16</v>
      </c>
      <c r="B11" s="13">
        <f t="shared" ref="B11:B74" si="4">F11+G11</f>
        <v>1307</v>
      </c>
      <c r="C11" s="14">
        <f t="shared" ref="C11:C74" si="5">D11+E11</f>
        <v>0</v>
      </c>
      <c r="D11" s="14"/>
      <c r="E11" s="14">
        <f>VLOOKUP(A11,[2]退役士兵两项生活补助已兑现县区奖补分配表!$A:$F,6,0)</f>
        <v>0</v>
      </c>
      <c r="F11" s="14">
        <f>VLOOKUP(A11,[1]提前下达2022年县级基本财力保障机制奖补资金分配情况表!A:B,2,0)</f>
        <v>1176</v>
      </c>
      <c r="G11" s="14">
        <v>131</v>
      </c>
      <c r="H11" s="14">
        <f>VLOOKUP(A11,[1]提前下达2022年县级基本财力保障机制奖补资金分配情况表!A:E,5,0)</f>
        <v>131</v>
      </c>
      <c r="I11" s="21"/>
    </row>
    <row r="12" ht="20.1" customHeight="true" spans="1:9">
      <c r="A12" s="12" t="s">
        <v>17</v>
      </c>
      <c r="B12" s="13">
        <f t="shared" si="4"/>
        <v>4406</v>
      </c>
      <c r="C12" s="14">
        <f t="shared" si="5"/>
        <v>0</v>
      </c>
      <c r="D12" s="14">
        <v>0</v>
      </c>
      <c r="E12" s="14">
        <f>VLOOKUP(A12,[2]退役士兵两项生活补助已兑现县区奖补分配表!$A:$F,6,0)</f>
        <v>0</v>
      </c>
      <c r="F12" s="14">
        <f>VLOOKUP(A12,[1]提前下达2022年县级基本财力保障机制奖补资金分配情况表!A:B,2,0)</f>
        <v>3965</v>
      </c>
      <c r="G12" s="14">
        <v>441</v>
      </c>
      <c r="H12" s="14">
        <f>VLOOKUP(A12,[1]提前下达2022年县级基本财力保障机制奖补资金分配情况表!A:E,5,0)</f>
        <v>441</v>
      </c>
      <c r="I12" s="21"/>
    </row>
    <row r="13" ht="20.1" customHeight="true" spans="1:9">
      <c r="A13" s="12" t="s">
        <v>18</v>
      </c>
      <c r="B13" s="13">
        <f t="shared" si="4"/>
        <v>5091</v>
      </c>
      <c r="C13" s="14">
        <f t="shared" si="5"/>
        <v>0</v>
      </c>
      <c r="D13" s="14">
        <v>0</v>
      </c>
      <c r="E13" s="14">
        <f>VLOOKUP(A13,[2]退役士兵两项生活补助已兑现县区奖补分配表!$A:$F,6,0)</f>
        <v>0</v>
      </c>
      <c r="F13" s="14">
        <f>VLOOKUP(A13,[1]提前下达2022年县级基本财力保障机制奖补资金分配情况表!A:B,2,0)</f>
        <v>4582</v>
      </c>
      <c r="G13" s="14">
        <v>509</v>
      </c>
      <c r="H13" s="14">
        <f>VLOOKUP(A13,[1]提前下达2022年县级基本财力保障机制奖补资金分配情况表!A:E,5,0)</f>
        <v>509</v>
      </c>
      <c r="I13" s="21"/>
    </row>
    <row r="14" ht="20.1" customHeight="true" spans="1:9">
      <c r="A14" s="12" t="s">
        <v>19</v>
      </c>
      <c r="B14" s="13">
        <f t="shared" si="4"/>
        <v>687</v>
      </c>
      <c r="C14" s="14">
        <f t="shared" si="5"/>
        <v>223.503540207417</v>
      </c>
      <c r="D14" s="14">
        <v>0</v>
      </c>
      <c r="E14" s="14">
        <f>VLOOKUP(A14,[2]退役士兵两项生活补助已兑现县区奖补分配表!$A:$F,6,0)</f>
        <v>223.503540207417</v>
      </c>
      <c r="F14" s="14">
        <f>VLOOKUP(A14,[1]提前下达2022年县级基本财力保障机制奖补资金分配情况表!A:B,2,0)</f>
        <v>417</v>
      </c>
      <c r="G14" s="14">
        <v>270</v>
      </c>
      <c r="H14" s="14">
        <f>VLOOKUP(A14,[1]提前下达2022年县级基本财力保障机制奖补资金分配情况表!A:E,5,0)</f>
        <v>46</v>
      </c>
      <c r="I14" s="21"/>
    </row>
    <row r="15" ht="20.1" customHeight="true" spans="1:9">
      <c r="A15" s="12" t="s">
        <v>20</v>
      </c>
      <c r="B15" s="13">
        <f t="shared" si="4"/>
        <v>13722</v>
      </c>
      <c r="C15" s="14">
        <f t="shared" si="5"/>
        <v>1308.17055384653</v>
      </c>
      <c r="D15" s="14">
        <v>0</v>
      </c>
      <c r="E15" s="14">
        <f>VLOOKUP(A15,[2]退役士兵两项生活补助已兑现县区奖补分配表!$A:$F,6,0)</f>
        <v>1308.17055384653</v>
      </c>
      <c r="F15" s="14">
        <f>VLOOKUP(A15,[1]提前下达2022年县级基本财力保障机制奖补资金分配情况表!A:B,2,0)</f>
        <v>11172</v>
      </c>
      <c r="G15" s="14">
        <v>2550</v>
      </c>
      <c r="H15" s="14">
        <f>VLOOKUP(A15,[1]提前下达2022年县级基本财力保障机制奖补资金分配情况表!A:E,5,0)</f>
        <v>1242</v>
      </c>
      <c r="I15" s="21"/>
    </row>
    <row r="16" ht="20.1" customHeight="true" spans="1:9">
      <c r="A16" s="12" t="s">
        <v>21</v>
      </c>
      <c r="B16" s="13">
        <f t="shared" si="4"/>
        <v>17717</v>
      </c>
      <c r="C16" s="14">
        <f t="shared" si="5"/>
        <v>42.6669489988896</v>
      </c>
      <c r="D16" s="14">
        <v>0</v>
      </c>
      <c r="E16" s="14">
        <f>VLOOKUP(A16,[2]退役士兵两项生活补助已兑现县区奖补分配表!$A:$F,6,0)</f>
        <v>42.6669489988896</v>
      </c>
      <c r="F16" s="14">
        <f>VLOOKUP(A16,[1]提前下达2022年县级基本财力保障机制奖补资金分配情况表!A:B,2,0)</f>
        <v>15906</v>
      </c>
      <c r="G16" s="14">
        <v>1811</v>
      </c>
      <c r="H16" s="14">
        <f>VLOOKUP(A16,[1]提前下达2022年县级基本财力保障机制奖补资金分配情况表!A:E,5,0)</f>
        <v>1768</v>
      </c>
      <c r="I16" s="21"/>
    </row>
    <row r="17" ht="20.1" customHeight="true" spans="1:9">
      <c r="A17" s="12" t="s">
        <v>22</v>
      </c>
      <c r="B17" s="13">
        <f t="shared" si="4"/>
        <v>14020</v>
      </c>
      <c r="C17" s="14">
        <f t="shared" si="5"/>
        <v>1.91702435288125</v>
      </c>
      <c r="D17" s="14">
        <v>0</v>
      </c>
      <c r="E17" s="14">
        <f>VLOOKUP(A17,[2]退役士兵两项生活补助已兑现县区奖补分配表!$A:$F,6,0)</f>
        <v>1.91702435288125</v>
      </c>
      <c r="F17" s="14">
        <f>VLOOKUP(A17,[1]提前下达2022年县级基本财力保障机制奖补资金分配情况表!A:B,2,0)</f>
        <v>12616</v>
      </c>
      <c r="G17" s="14">
        <v>1404</v>
      </c>
      <c r="H17" s="14">
        <f>VLOOKUP(A17,[1]提前下达2022年县级基本财力保障机制奖补资金分配情况表!A:E,5,0)</f>
        <v>1402</v>
      </c>
      <c r="I17" s="21"/>
    </row>
    <row r="18" ht="18" customHeight="true" spans="1:9">
      <c r="A18" s="12" t="s">
        <v>23</v>
      </c>
      <c r="B18" s="13">
        <f t="shared" si="4"/>
        <v>12674</v>
      </c>
      <c r="C18" s="14">
        <f t="shared" si="5"/>
        <v>499.807391029366</v>
      </c>
      <c r="D18" s="14">
        <v>0</v>
      </c>
      <c r="E18" s="14">
        <f>VLOOKUP(A18,[2]退役士兵两项生活补助已兑现县区奖补分配表!$A:$F,6,0)</f>
        <v>499.807391029366</v>
      </c>
      <c r="F18" s="14">
        <f>VLOOKUP(A18,[1]提前下达2022年县级基本财力保障机制奖补资金分配情况表!A:B,2,0)</f>
        <v>10956</v>
      </c>
      <c r="G18" s="14">
        <v>1718</v>
      </c>
      <c r="H18" s="14">
        <f>VLOOKUP(A18,[1]提前下达2022年县级基本财力保障机制奖补资金分配情况表!A:E,5,0)</f>
        <v>1218</v>
      </c>
      <c r="I18" s="21"/>
    </row>
    <row r="19" ht="18" customHeight="true" spans="1:9">
      <c r="A19" s="12" t="s">
        <v>24</v>
      </c>
      <c r="B19" s="13">
        <v>6344</v>
      </c>
      <c r="C19" s="13">
        <v>0</v>
      </c>
      <c r="D19" s="13">
        <v>0</v>
      </c>
      <c r="E19" s="14"/>
      <c r="F19" s="14">
        <f>VLOOKUP(A19,[1]提前下达2022年县级基本财力保障机制奖补资金分配情况表!A:B,2,0)</f>
        <v>5709</v>
      </c>
      <c r="G19" s="14">
        <v>635</v>
      </c>
      <c r="H19" s="14">
        <f>VLOOKUP(A19,[1]提前下达2022年县级基本财力保障机制奖补资金分配情况表!A:E,5,0)</f>
        <v>635</v>
      </c>
      <c r="I19" s="21"/>
    </row>
    <row r="20" ht="18" customHeight="true" spans="1:9">
      <c r="A20" s="6" t="s">
        <v>25</v>
      </c>
      <c r="B20" s="11">
        <f t="shared" ref="B20:G20" si="6">SUM(B21:B24)</f>
        <v>42711</v>
      </c>
      <c r="C20" s="11">
        <f t="shared" si="6"/>
        <v>397.822013467133</v>
      </c>
      <c r="D20" s="11">
        <f t="shared" si="6"/>
        <v>0</v>
      </c>
      <c r="E20" s="11">
        <f t="shared" si="6"/>
        <v>397.822013467133</v>
      </c>
      <c r="F20" s="11">
        <f t="shared" si="6"/>
        <v>38080</v>
      </c>
      <c r="G20" s="11">
        <f t="shared" si="6"/>
        <v>4631</v>
      </c>
      <c r="H20" s="11">
        <f>VLOOKUP(A20,[1]提前下达2022年县级基本财力保障机制奖补资金分配情况表!A:E,5,0)</f>
        <v>4233</v>
      </c>
      <c r="I20" s="21"/>
    </row>
    <row r="21" ht="18" customHeight="true" spans="1:9">
      <c r="A21" s="12" t="s">
        <v>26</v>
      </c>
      <c r="B21" s="13">
        <f t="shared" si="4"/>
        <v>13010</v>
      </c>
      <c r="C21" s="14">
        <f t="shared" si="5"/>
        <v>217.960249297675</v>
      </c>
      <c r="D21" s="14">
        <v>0</v>
      </c>
      <c r="E21" s="14">
        <f>VLOOKUP(A21,[2]退役士兵两项生活补助已兑现县区奖补分配表!$A:$F,6,0)</f>
        <v>217.960249297675</v>
      </c>
      <c r="F21" s="14">
        <f>VLOOKUP(A21,[1]提前下达2022年县级基本财力保障机制奖补资金分配情况表!A:B,2,0)</f>
        <v>11512</v>
      </c>
      <c r="G21" s="14">
        <v>1498</v>
      </c>
      <c r="H21" s="14">
        <f>VLOOKUP(A21,[1]提前下达2022年县级基本财力保障机制奖补资金分配情况表!A:E,5,0)</f>
        <v>1280</v>
      </c>
      <c r="I21" s="21"/>
    </row>
    <row r="22" ht="18" customHeight="true" spans="1:9">
      <c r="A22" s="12" t="s">
        <v>27</v>
      </c>
      <c r="B22" s="13">
        <f t="shared" si="4"/>
        <v>9003</v>
      </c>
      <c r="C22" s="14">
        <f t="shared" si="5"/>
        <v>53.8002582869741</v>
      </c>
      <c r="D22" s="14">
        <v>0</v>
      </c>
      <c r="E22" s="14">
        <f>VLOOKUP(A22,[2]退役士兵两项生活补助已兑现县区奖补分配表!$A:$F,6,0)</f>
        <v>53.8002582869741</v>
      </c>
      <c r="F22" s="14">
        <f>VLOOKUP(A22,[1]提前下达2022年县级基本财力保障机制奖补资金分配情况表!A:B,2,0)</f>
        <v>8054</v>
      </c>
      <c r="G22" s="14">
        <v>949</v>
      </c>
      <c r="H22" s="14">
        <f>VLOOKUP(A22,[1]提前下达2022年县级基本财力保障机制奖补资金分配情况表!A:E,5,0)</f>
        <v>895</v>
      </c>
      <c r="I22" s="21"/>
    </row>
    <row r="23" ht="18" customHeight="true" spans="1:9">
      <c r="A23" s="12" t="s">
        <v>28</v>
      </c>
      <c r="B23" s="13">
        <f t="shared" si="4"/>
        <v>10890</v>
      </c>
      <c r="C23" s="14">
        <f t="shared" si="5"/>
        <v>74.1367065605522</v>
      </c>
      <c r="D23" s="14">
        <v>0</v>
      </c>
      <c r="E23" s="14">
        <f>VLOOKUP(A23,[2]退役士兵两项生活补助已兑现县区奖补分配表!$A:$F,6,0)</f>
        <v>74.1367065605522</v>
      </c>
      <c r="F23" s="14">
        <f>VLOOKUP(A23,[1]提前下达2022年县级基本财力保障机制奖补资金分配情况表!A:B,2,0)</f>
        <v>9734</v>
      </c>
      <c r="G23" s="14">
        <v>1156</v>
      </c>
      <c r="H23" s="14">
        <f>VLOOKUP(A23,[1]提前下达2022年县级基本财力保障机制奖补资金分配情况表!A:E,5,0)</f>
        <v>1082</v>
      </c>
      <c r="I23" s="21"/>
    </row>
    <row r="24" ht="18" customHeight="true" spans="1:9">
      <c r="A24" s="12" t="s">
        <v>29</v>
      </c>
      <c r="B24" s="13">
        <f t="shared" si="4"/>
        <v>9808</v>
      </c>
      <c r="C24" s="14">
        <f t="shared" si="5"/>
        <v>51.924799321931</v>
      </c>
      <c r="D24" s="14">
        <v>0</v>
      </c>
      <c r="E24" s="14">
        <f>VLOOKUP(A24,[2]退役士兵两项生活补助已兑现县区奖补分配表!$A:$F,6,0)</f>
        <v>51.924799321931</v>
      </c>
      <c r="F24" s="14">
        <f>VLOOKUP(A24,[1]提前下达2022年县级基本财力保障机制奖补资金分配情况表!A:B,2,0)</f>
        <v>8780</v>
      </c>
      <c r="G24" s="14">
        <v>1028</v>
      </c>
      <c r="H24" s="14">
        <f>VLOOKUP(A24,[1]提前下达2022年县级基本财力保障机制奖补资金分配情况表!A:E,5,0)</f>
        <v>976</v>
      </c>
      <c r="I24" s="21"/>
    </row>
    <row r="25" ht="18" customHeight="true" spans="1:9">
      <c r="A25" s="6" t="s">
        <v>30</v>
      </c>
      <c r="B25" s="11">
        <f t="shared" ref="B25:G25" si="7">SUM(B26:B37)</f>
        <v>136447</v>
      </c>
      <c r="C25" s="11">
        <f t="shared" si="7"/>
        <v>192.053501570319</v>
      </c>
      <c r="D25" s="11">
        <f t="shared" si="7"/>
        <v>0</v>
      </c>
      <c r="E25" s="11">
        <f t="shared" si="7"/>
        <v>192.053501570319</v>
      </c>
      <c r="F25" s="11">
        <f t="shared" si="7"/>
        <v>122626</v>
      </c>
      <c r="G25" s="11">
        <f t="shared" si="7"/>
        <v>13821</v>
      </c>
      <c r="H25" s="11">
        <f>VLOOKUP(A25,[1]提前下达2022年县级基本财力保障机制奖补资金分配情况表!A:E,5,0)</f>
        <v>13629</v>
      </c>
      <c r="I25" s="21"/>
    </row>
    <row r="26" ht="18" customHeight="true" spans="1:9">
      <c r="A26" s="12" t="s">
        <v>31</v>
      </c>
      <c r="B26" s="13">
        <f t="shared" si="4"/>
        <v>6611</v>
      </c>
      <c r="C26" s="14">
        <f t="shared" si="5"/>
        <v>30.375653984001</v>
      </c>
      <c r="D26" s="14">
        <v>0</v>
      </c>
      <c r="E26" s="14">
        <f>VLOOKUP(A26,[2]退役士兵两项生活补助已兑现县区奖补分配表!$A:$F,6,0)</f>
        <v>30.375653984001</v>
      </c>
      <c r="F26" s="14">
        <f>VLOOKUP(A26,[1]提前下达2022年县级基本财力保障机制奖补资金分配情况表!A:B,2,0)</f>
        <v>5922</v>
      </c>
      <c r="G26" s="14">
        <v>689</v>
      </c>
      <c r="H26" s="14">
        <f>VLOOKUP(A26,[1]提前下达2022年县级基本财力保障机制奖补资金分配情况表!A:E,5,0)</f>
        <v>658</v>
      </c>
      <c r="I26" s="21"/>
    </row>
    <row r="27" ht="18" customHeight="true" spans="1:9">
      <c r="A27" s="12" t="s">
        <v>32</v>
      </c>
      <c r="B27" s="13">
        <f t="shared" si="4"/>
        <v>14449</v>
      </c>
      <c r="C27" s="14">
        <f t="shared" si="5"/>
        <v>9.85386349611858</v>
      </c>
      <c r="D27" s="14">
        <v>0</v>
      </c>
      <c r="E27" s="14">
        <f>VLOOKUP(A27,[2]退役士兵两项生活补助已兑现县区奖补分配表!$A:$F,6,0)</f>
        <v>9.85386349611858</v>
      </c>
      <c r="F27" s="14">
        <f>VLOOKUP(A27,[1]提前下达2022年县级基本财力保障机制奖补资金分配情况表!A:B,2,0)</f>
        <v>12995</v>
      </c>
      <c r="G27" s="14">
        <v>1454</v>
      </c>
      <c r="H27" s="14">
        <f>VLOOKUP(A27,[1]提前下达2022年县级基本财力保障机制奖补资金分配情况表!A:E,5,0)</f>
        <v>1444</v>
      </c>
      <c r="I27" s="21"/>
    </row>
    <row r="28" ht="18" customHeight="true" spans="1:9">
      <c r="A28" s="12" t="s">
        <v>33</v>
      </c>
      <c r="B28" s="13">
        <f t="shared" si="4"/>
        <v>16429</v>
      </c>
      <c r="C28" s="14">
        <f t="shared" si="5"/>
        <v>12.3889938319382</v>
      </c>
      <c r="D28" s="14">
        <v>0</v>
      </c>
      <c r="E28" s="14">
        <f>VLOOKUP(A28,[2]退役士兵两项生活补助已兑现县区奖补分配表!$A:$F,6,0)</f>
        <v>12.3889938319382</v>
      </c>
      <c r="F28" s="14">
        <f>VLOOKUP(A28,[1]提前下达2022年县级基本财力保障机制奖补资金分配情况表!A:B,2,0)</f>
        <v>14775</v>
      </c>
      <c r="G28" s="14">
        <v>1654</v>
      </c>
      <c r="H28" s="14">
        <f>VLOOKUP(A28,[1]提前下达2022年县级基本财力保障机制奖补资金分配情况表!A:E,5,0)</f>
        <v>1642</v>
      </c>
      <c r="I28" s="21"/>
    </row>
    <row r="29" ht="18" customHeight="true" spans="1:9">
      <c r="A29" s="12" t="s">
        <v>34</v>
      </c>
      <c r="B29" s="13">
        <f t="shared" si="4"/>
        <v>15677</v>
      </c>
      <c r="C29" s="14">
        <f t="shared" si="5"/>
        <v>15.1964491225596</v>
      </c>
      <c r="D29" s="14">
        <v>0</v>
      </c>
      <c r="E29" s="14">
        <f>VLOOKUP(A29,[2]退役士兵两项生活补助已兑现县区奖补分配表!$A:$F,6,0)</f>
        <v>15.1964491225596</v>
      </c>
      <c r="F29" s="14">
        <f>VLOOKUP(A29,[1]提前下达2022年县级基本财力保障机制奖补资金分配情况表!A:B,2,0)</f>
        <v>14095</v>
      </c>
      <c r="G29" s="14">
        <v>1582</v>
      </c>
      <c r="H29" s="14">
        <f>VLOOKUP(A29,[1]提前下达2022年县级基本财力保障机制奖补资金分配情况表!A:E,5,0)</f>
        <v>1567</v>
      </c>
      <c r="I29" s="21"/>
    </row>
    <row r="30" ht="18" customHeight="true" spans="1:9">
      <c r="A30" s="12" t="s">
        <v>35</v>
      </c>
      <c r="B30" s="13">
        <f t="shared" si="4"/>
        <v>7745</v>
      </c>
      <c r="C30" s="14">
        <f t="shared" si="5"/>
        <v>5.60039852773038</v>
      </c>
      <c r="D30" s="14">
        <v>0</v>
      </c>
      <c r="E30" s="14">
        <f>VLOOKUP(A30,[2]退役士兵两项生活补助已兑现县区奖补分配表!$A:$F,6,0)</f>
        <v>5.60039852773038</v>
      </c>
      <c r="F30" s="14">
        <f>VLOOKUP(A30,[1]提前下达2022年县级基本财力保障机制奖补资金分配情况表!A:B,2,0)</f>
        <v>6965</v>
      </c>
      <c r="G30" s="14">
        <v>780</v>
      </c>
      <c r="H30" s="14">
        <f>VLOOKUP(A30,[1]提前下达2022年县级基本财力保障机制奖补资金分配情况表!A:E,5,0)</f>
        <v>774</v>
      </c>
      <c r="I30" s="21"/>
    </row>
    <row r="31" ht="18" customHeight="true" spans="1:9">
      <c r="A31" s="12" t="s">
        <v>36</v>
      </c>
      <c r="B31" s="13">
        <f t="shared" si="4"/>
        <v>11874</v>
      </c>
      <c r="C31" s="14">
        <f t="shared" si="5"/>
        <v>17.83791160356</v>
      </c>
      <c r="D31" s="14">
        <v>0</v>
      </c>
      <c r="E31" s="14">
        <f>VLOOKUP(A31,[2]退役士兵两项生活补助已兑现县区奖补分配表!$A:$F,6,0)</f>
        <v>17.83791160356</v>
      </c>
      <c r="F31" s="14">
        <f>VLOOKUP(A31,[1]提前下达2022年县级基本财力保障机制奖补资金分配情况表!A:B,2,0)</f>
        <v>10670</v>
      </c>
      <c r="G31" s="14">
        <v>1204</v>
      </c>
      <c r="H31" s="14">
        <f>VLOOKUP(A31,[1]提前下达2022年县级基本财力保障机制奖补资金分配情况表!A:E,5,0)</f>
        <v>1186</v>
      </c>
      <c r="I31" s="21"/>
    </row>
    <row r="32" ht="18" customHeight="true" spans="1:9">
      <c r="A32" s="12" t="s">
        <v>37</v>
      </c>
      <c r="B32" s="13">
        <f t="shared" si="4"/>
        <v>8080</v>
      </c>
      <c r="C32" s="14">
        <f t="shared" si="5"/>
        <v>5.01651232529673</v>
      </c>
      <c r="D32" s="14">
        <v>0</v>
      </c>
      <c r="E32" s="14">
        <f>VLOOKUP(A32,[2]退役士兵两项生活补助已兑现县区奖补分配表!$A:$F,6,0)</f>
        <v>5.01651232529673</v>
      </c>
      <c r="F32" s="14">
        <f>VLOOKUP(A32,[1]提前下达2022年县级基本财力保障机制奖补资金分配情况表!A:B,2,0)</f>
        <v>7267</v>
      </c>
      <c r="G32" s="14">
        <v>813</v>
      </c>
      <c r="H32" s="14">
        <f>VLOOKUP(A32,[1]提前下达2022年县级基本财力保障机制奖补资金分配情况表!A:E,5,0)</f>
        <v>808</v>
      </c>
      <c r="I32" s="21"/>
    </row>
    <row r="33" ht="18" customHeight="true" spans="1:9">
      <c r="A33" s="12" t="s">
        <v>38</v>
      </c>
      <c r="B33" s="13">
        <f t="shared" si="4"/>
        <v>9771</v>
      </c>
      <c r="C33" s="14">
        <f t="shared" si="5"/>
        <v>5.99741964604672</v>
      </c>
      <c r="D33" s="14">
        <v>0</v>
      </c>
      <c r="E33" s="14">
        <f>VLOOKUP(A33,[2]退役士兵两项生活补助已兑现县区奖补分配表!$A:$F,6,0)</f>
        <v>5.99741964604672</v>
      </c>
      <c r="F33" s="14">
        <f>VLOOKUP(A33,[1]提前下达2022年县级基本财力保障机制奖补资金分配情况表!A:B,2,0)</f>
        <v>8788</v>
      </c>
      <c r="G33" s="14">
        <v>983</v>
      </c>
      <c r="H33" s="14">
        <f>VLOOKUP(A33,[1]提前下达2022年县级基本财力保障机制奖补资金分配情况表!A:E,5,0)</f>
        <v>977</v>
      </c>
      <c r="I33" s="21"/>
    </row>
    <row r="34" ht="18" customHeight="true" spans="1:9">
      <c r="A34" s="12" t="s">
        <v>39</v>
      </c>
      <c r="B34" s="13">
        <f t="shared" si="4"/>
        <v>10787</v>
      </c>
      <c r="C34" s="14">
        <f t="shared" si="5"/>
        <v>6.89112027485606</v>
      </c>
      <c r="D34" s="14">
        <v>0</v>
      </c>
      <c r="E34" s="14">
        <f>VLOOKUP(A34,[2]退役士兵两项生活补助已兑现县区奖补分配表!$A:$F,6,0)</f>
        <v>6.89112027485606</v>
      </c>
      <c r="F34" s="14">
        <f>VLOOKUP(A34,[1]提前下达2022年县级基本财力保障机制奖补资金分配情况表!A:B,2,0)</f>
        <v>9702</v>
      </c>
      <c r="G34" s="14">
        <v>1085</v>
      </c>
      <c r="H34" s="14">
        <f>VLOOKUP(A34,[1]提前下达2022年县级基本财力保障机制奖补资金分配情况表!A:E,5,0)</f>
        <v>1078</v>
      </c>
      <c r="I34" s="21"/>
    </row>
    <row r="35" ht="18" customHeight="true" spans="1:9">
      <c r="A35" s="12" t="s">
        <v>40</v>
      </c>
      <c r="B35" s="13">
        <f t="shared" si="4"/>
        <v>11404</v>
      </c>
      <c r="C35" s="14">
        <f t="shared" si="5"/>
        <v>28.397042984269</v>
      </c>
      <c r="D35" s="14">
        <v>0</v>
      </c>
      <c r="E35" s="14">
        <f>VLOOKUP(A35,[2]退役士兵两项生活补助已兑现县区奖补分配表!$A:$F,6,0)</f>
        <v>28.397042984269</v>
      </c>
      <c r="F35" s="14">
        <f>VLOOKUP(A35,[1]提前下达2022年县级基本财力保障机制奖补资金分配情况表!A:B,2,0)</f>
        <v>10238</v>
      </c>
      <c r="G35" s="14">
        <v>1166</v>
      </c>
      <c r="H35" s="14">
        <f>VLOOKUP(A35,[1]提前下达2022年县级基本财力保障机制奖补资金分配情况表!A:E,5,0)</f>
        <v>1138</v>
      </c>
      <c r="I35" s="21"/>
    </row>
    <row r="36" ht="18" customHeight="true" spans="1:9">
      <c r="A36" s="12" t="s">
        <v>41</v>
      </c>
      <c r="B36" s="13">
        <f t="shared" si="4"/>
        <v>11889</v>
      </c>
      <c r="C36" s="14">
        <f t="shared" si="5"/>
        <v>24.1984013291501</v>
      </c>
      <c r="D36" s="14">
        <v>0</v>
      </c>
      <c r="E36" s="14">
        <f>VLOOKUP(A36,[2]退役士兵两项生活补助已兑现县区奖补分配表!$A:$F,6,0)</f>
        <v>24.1984013291501</v>
      </c>
      <c r="F36" s="14">
        <f>VLOOKUP(A36,[1]提前下达2022年县级基本财力保障机制奖补资金分配情况表!A:B,2,0)</f>
        <v>10678</v>
      </c>
      <c r="G36" s="14">
        <v>1211</v>
      </c>
      <c r="H36" s="14">
        <f>VLOOKUP(A36,[1]提前下达2022年县级基本财力保障机制奖补资金分配情况表!A:E,5,0)</f>
        <v>1187</v>
      </c>
      <c r="I36" s="21"/>
    </row>
    <row r="37" ht="18" customHeight="true" spans="1:9">
      <c r="A37" s="12" t="s">
        <v>42</v>
      </c>
      <c r="B37" s="13">
        <f t="shared" si="4"/>
        <v>11731</v>
      </c>
      <c r="C37" s="14">
        <f t="shared" si="5"/>
        <v>30.2997344447923</v>
      </c>
      <c r="D37" s="14">
        <v>0</v>
      </c>
      <c r="E37" s="14">
        <f>VLOOKUP(A37,[2]退役士兵两项生活补助已兑现县区奖补分配表!$A:$F,6,0)</f>
        <v>30.2997344447923</v>
      </c>
      <c r="F37" s="14">
        <f>VLOOKUP(A37,[1]提前下达2022年县级基本财力保障机制奖补资金分配情况表!A:B,2,0)</f>
        <v>10531</v>
      </c>
      <c r="G37" s="14">
        <v>1200</v>
      </c>
      <c r="H37" s="14">
        <f>VLOOKUP(A37,[1]提前下达2022年县级基本财力保障机制奖补资金分配情况表!A:E,5,0)</f>
        <v>1170</v>
      </c>
      <c r="I37" s="21"/>
    </row>
    <row r="38" ht="18" customHeight="true" spans="1:9">
      <c r="A38" s="6" t="s">
        <v>43</v>
      </c>
      <c r="B38" s="11">
        <f t="shared" ref="B38:G38" si="8">SUM(B39:B51)</f>
        <v>181454</v>
      </c>
      <c r="C38" s="11">
        <f t="shared" si="8"/>
        <v>3127.23734782632</v>
      </c>
      <c r="D38" s="11">
        <f t="shared" si="8"/>
        <v>0</v>
      </c>
      <c r="E38" s="11">
        <f t="shared" si="8"/>
        <v>3127.23734782632</v>
      </c>
      <c r="F38" s="11">
        <f t="shared" si="8"/>
        <v>160490</v>
      </c>
      <c r="G38" s="11">
        <f t="shared" si="8"/>
        <v>20964</v>
      </c>
      <c r="H38" s="11">
        <f>VLOOKUP(A38,[1]提前下达2022年县级基本财力保障机制奖补资金分配情况表!A:E,5,0)</f>
        <v>17837</v>
      </c>
      <c r="I38" s="21"/>
    </row>
    <row r="39" ht="18" customHeight="true" spans="1:9">
      <c r="A39" s="12" t="s">
        <v>44</v>
      </c>
      <c r="B39" s="13">
        <f t="shared" si="4"/>
        <v>17978</v>
      </c>
      <c r="C39" s="14">
        <f t="shared" si="5"/>
        <v>365.546982503966</v>
      </c>
      <c r="D39" s="14">
        <v>0</v>
      </c>
      <c r="E39" s="14">
        <f>VLOOKUP(A39,[2]退役士兵两项生活补助已兑现县区奖补分配表!$A:$F,6,0)</f>
        <v>365.546982503966</v>
      </c>
      <c r="F39" s="14">
        <f>VLOOKUP(A39,[1]提前下达2022年县级基本财力保障机制奖补资金分配情况表!A:B,2,0)</f>
        <v>15850</v>
      </c>
      <c r="G39" s="14">
        <v>2128</v>
      </c>
      <c r="H39" s="14">
        <f>VLOOKUP(A39,[1]提前下达2022年县级基本财力保障机制奖补资金分配情况表!A:E,5,0)</f>
        <v>1762</v>
      </c>
      <c r="I39" s="21"/>
    </row>
    <row r="40" ht="18" customHeight="true" spans="1:9">
      <c r="A40" s="12" t="s">
        <v>45</v>
      </c>
      <c r="B40" s="13">
        <f t="shared" si="4"/>
        <v>15698</v>
      </c>
      <c r="C40" s="14">
        <f t="shared" si="5"/>
        <v>158.453215547502</v>
      </c>
      <c r="D40" s="14">
        <v>0</v>
      </c>
      <c r="E40" s="14">
        <f>VLOOKUP(A40,[2]退役士兵两项生活补助已兑现县区奖补分配表!$A:$F,6,0)</f>
        <v>158.453215547502</v>
      </c>
      <c r="F40" s="14">
        <f>VLOOKUP(A40,[1]提前下达2022年县级基本财力保障机制奖补资金分配情况表!A:B,2,0)</f>
        <v>13986</v>
      </c>
      <c r="G40" s="14">
        <v>1712</v>
      </c>
      <c r="H40" s="14">
        <f>VLOOKUP(A40,[1]提前下达2022年县级基本财力保障机制奖补资金分配情况表!A:E,5,0)</f>
        <v>1554</v>
      </c>
      <c r="I40" s="21"/>
    </row>
    <row r="41" ht="18" customHeight="true" spans="1:9">
      <c r="A41" s="12" t="s">
        <v>46</v>
      </c>
      <c r="B41" s="13">
        <f t="shared" si="4"/>
        <v>15200</v>
      </c>
      <c r="C41" s="14">
        <f t="shared" si="5"/>
        <v>622.966356317519</v>
      </c>
      <c r="D41" s="14">
        <v>0</v>
      </c>
      <c r="E41" s="14">
        <f>VLOOKUP(A41,[2]退役士兵两项生活补助已兑现县区奖补分配表!$A:$F,6,0)</f>
        <v>622.966356317519</v>
      </c>
      <c r="F41" s="14">
        <f>VLOOKUP(A41,[1]提前下达2022年县级基本财力保障机制奖补资金分配情况表!A:B,2,0)</f>
        <v>13119</v>
      </c>
      <c r="G41" s="14">
        <v>2081</v>
      </c>
      <c r="H41" s="14">
        <f>VLOOKUP(A41,[1]提前下达2022年县级基本财力保障机制奖补资金分配情况表!A:E,5,0)</f>
        <v>1458</v>
      </c>
      <c r="I41" s="21"/>
    </row>
    <row r="42" ht="18" customHeight="true" spans="1:9">
      <c r="A42" s="12" t="s">
        <v>47</v>
      </c>
      <c r="B42" s="13">
        <f t="shared" si="4"/>
        <v>16955</v>
      </c>
      <c r="C42" s="14">
        <f t="shared" si="5"/>
        <v>139.167905767227</v>
      </c>
      <c r="D42" s="14">
        <v>0</v>
      </c>
      <c r="E42" s="14">
        <f>VLOOKUP(A42,[2]退役士兵两项生活补助已兑现县区奖补分配表!$A:$F,6,0)</f>
        <v>139.167905767227</v>
      </c>
      <c r="F42" s="14">
        <f>VLOOKUP(A42,[1]提前下达2022年县级基本财力保障机制奖补资金分配情况表!A:B,2,0)</f>
        <v>15134</v>
      </c>
      <c r="G42" s="14">
        <v>1821</v>
      </c>
      <c r="H42" s="14">
        <f>VLOOKUP(A42,[1]提前下达2022年县级基本财力保障机制奖补资金分配情况表!A:E,5,0)</f>
        <v>1682</v>
      </c>
      <c r="I42" s="21"/>
    </row>
    <row r="43" ht="18" customHeight="true" spans="1:9">
      <c r="A43" s="12" t="s">
        <v>48</v>
      </c>
      <c r="B43" s="13">
        <f t="shared" si="4"/>
        <v>21581</v>
      </c>
      <c r="C43" s="14">
        <f t="shared" si="5"/>
        <v>225.743054638353</v>
      </c>
      <c r="D43" s="14">
        <v>0</v>
      </c>
      <c r="E43" s="14">
        <f>VLOOKUP(A43,[2]退役士兵两项生活补助已兑现县区奖补分配表!$A:$F,6,0)</f>
        <v>225.743054638353</v>
      </c>
      <c r="F43" s="14">
        <f>VLOOKUP(A43,[1]提前下达2022年县级基本财力保障机制奖补资金分配情况表!A:B,2,0)</f>
        <v>19219</v>
      </c>
      <c r="G43" s="14">
        <v>2362</v>
      </c>
      <c r="H43" s="14">
        <f>VLOOKUP(A43,[1]提前下达2022年县级基本财力保障机制奖补资金分配情况表!A:E,5,0)</f>
        <v>2136</v>
      </c>
      <c r="I43" s="21"/>
    </row>
    <row r="44" ht="18" customHeight="true" spans="1:9">
      <c r="A44" s="12" t="s">
        <v>49</v>
      </c>
      <c r="B44" s="13">
        <f t="shared" si="4"/>
        <v>22956</v>
      </c>
      <c r="C44" s="14">
        <f t="shared" si="5"/>
        <v>1030.17663823058</v>
      </c>
      <c r="D44" s="14">
        <v>0</v>
      </c>
      <c r="E44" s="14">
        <f>VLOOKUP(A44,[2]退役士兵两项生活补助已兑现县区奖补分配表!$A:$F,6,0)</f>
        <v>1030.17663823058</v>
      </c>
      <c r="F44" s="14">
        <f>VLOOKUP(A44,[1]提前下达2022年县级基本财力保障机制奖补资金分配情况表!A:B,2,0)</f>
        <v>19733</v>
      </c>
      <c r="G44" s="14">
        <v>3223</v>
      </c>
      <c r="H44" s="14">
        <f>VLOOKUP(A44,[1]提前下达2022年县级基本财力保障机制奖补资金分配情况表!A:E,5,0)</f>
        <v>2193</v>
      </c>
      <c r="I44" s="21"/>
    </row>
    <row r="45" ht="18" customHeight="true" spans="1:9">
      <c r="A45" s="12" t="s">
        <v>50</v>
      </c>
      <c r="B45" s="13">
        <f t="shared" si="4"/>
        <v>11373</v>
      </c>
      <c r="C45" s="14">
        <f t="shared" si="5"/>
        <v>86.2449100731396</v>
      </c>
      <c r="D45" s="14">
        <v>0</v>
      </c>
      <c r="E45" s="14">
        <f>VLOOKUP(A45,[2]退役士兵两项生活补助已兑现县区奖补分配表!$A:$F,6,0)</f>
        <v>86.2449100731396</v>
      </c>
      <c r="F45" s="14">
        <f>VLOOKUP(A45,[1]提前下达2022年县级基本财力保障机制奖补资金分配情况表!A:B,2,0)</f>
        <v>10158</v>
      </c>
      <c r="G45" s="14">
        <v>1215</v>
      </c>
      <c r="H45" s="14">
        <f>VLOOKUP(A45,[1]提前下达2022年县级基本财力保障机制奖补资金分配情况表!A:E,5,0)</f>
        <v>1129</v>
      </c>
      <c r="I45" s="21"/>
    </row>
    <row r="46" ht="18" customHeight="true" spans="1:9">
      <c r="A46" s="15" t="s">
        <v>51</v>
      </c>
      <c r="B46" s="13">
        <f t="shared" si="4"/>
        <v>10377</v>
      </c>
      <c r="C46" s="14">
        <f t="shared" si="5"/>
        <v>0</v>
      </c>
      <c r="D46" s="14"/>
      <c r="E46" s="14">
        <f>VLOOKUP(A46,[2]退役士兵两项生活补助已兑现县区奖补分配表!$A:$F,6,0)</f>
        <v>0</v>
      </c>
      <c r="F46" s="14">
        <f>VLOOKUP(A46,[1]提前下达2022年县级基本财力保障机制奖补资金分配情况表!A:B,2,0)</f>
        <v>9339</v>
      </c>
      <c r="G46" s="14">
        <v>1038</v>
      </c>
      <c r="H46" s="14">
        <f>VLOOKUP(A46,[1]提前下达2022年县级基本财力保障机制奖补资金分配情况表!A:E,5,0)</f>
        <v>1038</v>
      </c>
      <c r="I46" s="21"/>
    </row>
    <row r="47" ht="18" customHeight="true" spans="1:9">
      <c r="A47" s="12" t="s">
        <v>52</v>
      </c>
      <c r="B47" s="13">
        <f t="shared" si="4"/>
        <v>9102</v>
      </c>
      <c r="C47" s="14">
        <f t="shared" si="5"/>
        <v>47.3209399256786</v>
      </c>
      <c r="D47" s="14">
        <v>0</v>
      </c>
      <c r="E47" s="14">
        <f>VLOOKUP(A47,[2]退役士兵两项生活补助已兑现县区奖补分配表!$A:$F,6,0)</f>
        <v>47.3209399256786</v>
      </c>
      <c r="F47" s="14">
        <f>VLOOKUP(A47,[1]提前下达2022年县级基本财力保障机制奖补资金分配情况表!A:B,2,0)</f>
        <v>8149</v>
      </c>
      <c r="G47" s="14">
        <v>953</v>
      </c>
      <c r="H47" s="14">
        <f>VLOOKUP(A47,[1]提前下达2022年县级基本财力保障机制奖补资金分配情况表!A:E,5,0)</f>
        <v>906</v>
      </c>
      <c r="I47" s="21"/>
    </row>
    <row r="48" ht="18" customHeight="true" spans="1:9">
      <c r="A48" s="12" t="s">
        <v>53</v>
      </c>
      <c r="B48" s="13">
        <f t="shared" si="4"/>
        <v>15216</v>
      </c>
      <c r="C48" s="14">
        <f t="shared" si="5"/>
        <v>126.99713022144</v>
      </c>
      <c r="D48" s="14">
        <v>0</v>
      </c>
      <c r="E48" s="14">
        <f>VLOOKUP(A48,[2]退役士兵两项生活补助已兑现县区奖补分配表!$A:$F,6,0)</f>
        <v>126.99713022144</v>
      </c>
      <c r="F48" s="14">
        <f>VLOOKUP(A48,[1]提前下达2022年县级基本财力保障机制奖补资金分配情况表!A:B,2,0)</f>
        <v>13580</v>
      </c>
      <c r="G48" s="14">
        <v>1636</v>
      </c>
      <c r="H48" s="14">
        <f>VLOOKUP(A48,[1]提前下达2022年县级基本财力保障机制奖补资金分配情况表!A:E,5,0)</f>
        <v>1509</v>
      </c>
      <c r="I48" s="21"/>
    </row>
    <row r="49" ht="18" customHeight="true" spans="1:9">
      <c r="A49" s="12" t="s">
        <v>54</v>
      </c>
      <c r="B49" s="13">
        <f t="shared" si="4"/>
        <v>11730</v>
      </c>
      <c r="C49" s="14">
        <f t="shared" si="5"/>
        <v>139.699029009668</v>
      </c>
      <c r="D49" s="14">
        <v>0</v>
      </c>
      <c r="E49" s="14">
        <f>VLOOKUP(A49,[2]退役士兵两项生活补助已兑现县区奖补分配表!$A:$F,6,0)</f>
        <v>139.699029009668</v>
      </c>
      <c r="F49" s="14">
        <f>VLOOKUP(A49,[1]提前下达2022年县级基本财力保障机制奖补资金分配情况表!A:B,2,0)</f>
        <v>10431</v>
      </c>
      <c r="G49" s="14">
        <v>1299</v>
      </c>
      <c r="H49" s="14">
        <f>VLOOKUP(A49,[1]提前下达2022年县级基本财力保障机制奖补资金分配情况表!A:E,5,0)</f>
        <v>1159</v>
      </c>
      <c r="I49" s="21"/>
    </row>
    <row r="50" ht="18" customHeight="true" spans="1:9">
      <c r="A50" s="12" t="s">
        <v>55</v>
      </c>
      <c r="B50" s="13">
        <f t="shared" si="4"/>
        <v>4918</v>
      </c>
      <c r="C50" s="14">
        <f t="shared" si="5"/>
        <v>0</v>
      </c>
      <c r="D50" s="14"/>
      <c r="E50" s="14">
        <f>VLOOKUP(A50,[2]退役士兵两项生活补助已兑现县区奖补分配表!$A:$F,6,0)</f>
        <v>0</v>
      </c>
      <c r="F50" s="14">
        <f>VLOOKUP(A50,[1]提前下达2022年县级基本财力保障机制奖补资金分配情况表!A:B,2,0)</f>
        <v>4426</v>
      </c>
      <c r="G50" s="14">
        <v>492</v>
      </c>
      <c r="H50" s="14">
        <f>VLOOKUP(A50,[1]提前下达2022年县级基本财力保障机制奖补资金分配情况表!A:E,5,0)</f>
        <v>492</v>
      </c>
      <c r="I50" s="21"/>
    </row>
    <row r="51" ht="18" customHeight="true" spans="1:9">
      <c r="A51" s="12" t="s">
        <v>56</v>
      </c>
      <c r="B51" s="13">
        <f t="shared" si="4"/>
        <v>8370</v>
      </c>
      <c r="C51" s="14">
        <f t="shared" si="5"/>
        <v>184.921185591251</v>
      </c>
      <c r="D51" s="14">
        <v>0</v>
      </c>
      <c r="E51" s="14">
        <f>VLOOKUP(A51,[2]退役士兵两项生活补助已兑现县区奖补分配表!$A:$F,6,0)</f>
        <v>184.921185591251</v>
      </c>
      <c r="F51" s="14">
        <f>VLOOKUP(A51,[1]提前下达2022年县级基本财力保障机制奖补资金分配情况表!A:B,2,0)</f>
        <v>7366</v>
      </c>
      <c r="G51" s="14">
        <v>1004</v>
      </c>
      <c r="H51" s="14">
        <f>VLOOKUP(A51,[1]提前下达2022年县级基本财力保障机制奖补资金分配情况表!A:E,5,0)</f>
        <v>819</v>
      </c>
      <c r="I51" s="21"/>
    </row>
    <row r="52" ht="18" customHeight="true" spans="1:9">
      <c r="A52" s="6" t="s">
        <v>57</v>
      </c>
      <c r="B52" s="11">
        <f t="shared" ref="B52:H52" si="9">SUM(B53:B62)</f>
        <v>164777</v>
      </c>
      <c r="C52" s="11">
        <f t="shared" si="9"/>
        <v>1056.73127748281</v>
      </c>
      <c r="D52" s="11">
        <f t="shared" si="9"/>
        <v>0</v>
      </c>
      <c r="E52" s="11">
        <f t="shared" si="9"/>
        <v>1056.73127748281</v>
      </c>
      <c r="F52" s="11">
        <f t="shared" si="9"/>
        <v>147343</v>
      </c>
      <c r="G52" s="11">
        <f t="shared" si="9"/>
        <v>17434</v>
      </c>
      <c r="H52" s="11">
        <f t="shared" si="9"/>
        <v>16377</v>
      </c>
      <c r="I52" s="21"/>
    </row>
    <row r="53" ht="18" customHeight="true" spans="1:9">
      <c r="A53" s="12" t="s">
        <v>58</v>
      </c>
      <c r="B53" s="13">
        <f t="shared" si="4"/>
        <v>17659</v>
      </c>
      <c r="C53" s="14">
        <f t="shared" si="5"/>
        <v>275.57225072668</v>
      </c>
      <c r="D53" s="14">
        <v>0</v>
      </c>
      <c r="E53" s="14">
        <f>VLOOKUP(A53,[2]退役士兵两项生活补助已兑现县区奖补分配表!$A:$F,6,0)</f>
        <v>275.57225072668</v>
      </c>
      <c r="F53" s="14">
        <f>VLOOKUP(A53,[1]提前下达2022年县级基本财力保障机制奖补资金分配情况表!A:B,2,0)</f>
        <v>15643</v>
      </c>
      <c r="G53" s="14">
        <v>2016</v>
      </c>
      <c r="H53" s="14">
        <f>VLOOKUP(A53,[1]提前下达2022年县级基本财力保障机制奖补资金分配情况表!A:E,5,0)</f>
        <v>1739</v>
      </c>
      <c r="I53" s="21"/>
    </row>
    <row r="54" ht="18" customHeight="true" spans="1:9">
      <c r="A54" s="12" t="s">
        <v>59</v>
      </c>
      <c r="B54" s="13">
        <f t="shared" si="4"/>
        <v>15231</v>
      </c>
      <c r="C54" s="14">
        <f t="shared" si="5"/>
        <v>45.1602116124228</v>
      </c>
      <c r="D54" s="14">
        <v>0</v>
      </c>
      <c r="E54" s="14">
        <f>VLOOKUP(A54,[2]退役士兵两项生活补助已兑现县区奖补分配表!$A:$F,6,0)</f>
        <v>45.1602116124228</v>
      </c>
      <c r="F54" s="14">
        <f>VLOOKUP(A54,[1]提前下达2022年县级基本财力保障机制奖补资金分配情况表!A:B,2,0)</f>
        <v>13667</v>
      </c>
      <c r="G54" s="14">
        <v>1564</v>
      </c>
      <c r="H54" s="14">
        <f>VLOOKUP(A54,[1]提前下达2022年县级基本财力保障机制奖补资金分配情况表!A:E,5,0)</f>
        <v>1519</v>
      </c>
      <c r="I54" s="21"/>
    </row>
    <row r="55" ht="18" customHeight="true" spans="1:9">
      <c r="A55" s="12" t="s">
        <v>60</v>
      </c>
      <c r="B55" s="13">
        <f t="shared" si="4"/>
        <v>13302</v>
      </c>
      <c r="C55" s="14">
        <f t="shared" si="5"/>
        <v>47.4418737049491</v>
      </c>
      <c r="D55" s="14">
        <v>0</v>
      </c>
      <c r="E55" s="14">
        <f>VLOOKUP(A55,[2]退役士兵两项生活补助已兑现县区奖补分配表!$A:$F,6,0)</f>
        <v>47.4418737049491</v>
      </c>
      <c r="F55" s="14">
        <f>VLOOKUP(A55,[1]提前下达2022年县级基本财力保障机制奖补资金分配情况表!A:B,2,0)</f>
        <v>11929</v>
      </c>
      <c r="G55" s="14">
        <v>1373</v>
      </c>
      <c r="H55" s="14">
        <f>VLOOKUP(A55,[1]提前下达2022年县级基本财力保障机制奖补资金分配情况表!A:E,5,0)</f>
        <v>1326</v>
      </c>
      <c r="I55" s="21"/>
    </row>
    <row r="56" ht="18" customHeight="true" spans="1:9">
      <c r="A56" s="15" t="s">
        <v>61</v>
      </c>
      <c r="B56" s="13">
        <f t="shared" si="4"/>
        <v>10491</v>
      </c>
      <c r="C56" s="14">
        <f t="shared" si="5"/>
        <v>67.3125477671812</v>
      </c>
      <c r="D56" s="14">
        <v>0</v>
      </c>
      <c r="E56" s="14">
        <f>VLOOKUP(A56,[2]退役士兵两项生活补助已兑现县区奖补分配表!$A:$F,6,0)</f>
        <v>67.3125477671812</v>
      </c>
      <c r="F56" s="14">
        <f>VLOOKUP(A56,[1]提前下达2022年县级基本财力保障机制奖补资金分配情况表!A:B,2,0)</f>
        <v>9381</v>
      </c>
      <c r="G56" s="14">
        <v>1110</v>
      </c>
      <c r="H56" s="14">
        <f>VLOOKUP(A56,[1]提前下达2022年县级基本财力保障机制奖补资金分配情况表!A:E,5,0)</f>
        <v>1043</v>
      </c>
      <c r="I56" s="21"/>
    </row>
    <row r="57" ht="18" customHeight="true" spans="1:9">
      <c r="A57" s="12" t="s">
        <v>62</v>
      </c>
      <c r="B57" s="13">
        <f t="shared" si="4"/>
        <v>22001</v>
      </c>
      <c r="C57" s="14">
        <f t="shared" si="5"/>
        <v>217.069236086183</v>
      </c>
      <c r="D57" s="14">
        <v>0</v>
      </c>
      <c r="E57" s="14">
        <f>VLOOKUP(A57,[2]退役士兵两项生活补助已兑现县区奖补分配表!$A:$F,6,0)</f>
        <v>217.069236086183</v>
      </c>
      <c r="F57" s="14">
        <f>VLOOKUP(A57,[1]提前下达2022年县级基本财力保障机制奖补资金分配情况表!A:B,2,0)</f>
        <v>19605</v>
      </c>
      <c r="G57" s="14">
        <v>2396</v>
      </c>
      <c r="H57" s="14">
        <f>VLOOKUP(A57,[1]提前下达2022年县级基本财力保障机制奖补资金分配情况表!A:E,5,0)</f>
        <v>2179</v>
      </c>
      <c r="I57" s="21"/>
    </row>
    <row r="58" ht="18" customHeight="true" spans="1:9">
      <c r="A58" s="12" t="s">
        <v>63</v>
      </c>
      <c r="B58" s="13">
        <f t="shared" si="4"/>
        <v>19995</v>
      </c>
      <c r="C58" s="14">
        <f t="shared" si="5"/>
        <v>119.485574868637</v>
      </c>
      <c r="D58" s="14">
        <v>0</v>
      </c>
      <c r="E58" s="14">
        <f>VLOOKUP(A58,[2]退役士兵两项生活补助已兑现县区奖补分配表!$A:$F,6,0)</f>
        <v>119.485574868637</v>
      </c>
      <c r="F58" s="14">
        <f>VLOOKUP(A58,[1]提前下达2022年县级基本财力保障机制奖补资金分配情况表!A:B,2,0)</f>
        <v>17888</v>
      </c>
      <c r="G58" s="14">
        <v>2107</v>
      </c>
      <c r="H58" s="14">
        <f>VLOOKUP(A58,[1]提前下达2022年县级基本财力保障机制奖补资金分配情况表!A:E,5,0)</f>
        <v>1988</v>
      </c>
      <c r="I58" s="21"/>
    </row>
    <row r="59" ht="18" customHeight="true" spans="1:9">
      <c r="A59" s="12" t="s">
        <v>64</v>
      </c>
      <c r="B59" s="13">
        <f t="shared" si="4"/>
        <v>13788</v>
      </c>
      <c r="C59" s="14">
        <f t="shared" si="5"/>
        <v>58.7076614691956</v>
      </c>
      <c r="D59" s="14">
        <v>0</v>
      </c>
      <c r="E59" s="14">
        <f>VLOOKUP(A59,[2]退役士兵两项生活补助已兑现县区奖补分配表!$A:$F,6,0)</f>
        <v>58.7076614691956</v>
      </c>
      <c r="F59" s="14">
        <f>VLOOKUP(A59,[1]提前下达2022年县级基本财力保障机制奖补资金分配情况表!A:B,2,0)</f>
        <v>12356</v>
      </c>
      <c r="G59" s="14">
        <v>1432</v>
      </c>
      <c r="H59" s="14">
        <f>VLOOKUP(A59,[1]提前下达2022年县级基本财力保障机制奖补资金分配情况表!A:E,5,0)</f>
        <v>1373</v>
      </c>
      <c r="I59" s="21"/>
    </row>
    <row r="60" ht="18" customHeight="true" spans="1:9">
      <c r="A60" s="12" t="s">
        <v>65</v>
      </c>
      <c r="B60" s="13">
        <f t="shared" si="4"/>
        <v>16060</v>
      </c>
      <c r="C60" s="14">
        <f t="shared" si="5"/>
        <v>68.919488951955</v>
      </c>
      <c r="D60" s="14">
        <v>0</v>
      </c>
      <c r="E60" s="14">
        <f>VLOOKUP(A60,[2]退役士兵两项生活补助已兑现县区奖补分配表!$A:$F,6,0)</f>
        <v>68.919488951955</v>
      </c>
      <c r="F60" s="14">
        <f>VLOOKUP(A60,[1]提前下达2022年县级基本财力保障机制奖补资金分配情况表!A:B,2,0)</f>
        <v>14391</v>
      </c>
      <c r="G60" s="14">
        <v>1669</v>
      </c>
      <c r="H60" s="14">
        <f>VLOOKUP(A60,[1]提前下达2022年县级基本财力保障机制奖补资金分配情况表!A:E,5,0)</f>
        <v>1600</v>
      </c>
      <c r="I60" s="21"/>
    </row>
    <row r="61" ht="18" customHeight="true" spans="1:9">
      <c r="A61" s="12" t="s">
        <v>66</v>
      </c>
      <c r="B61" s="13">
        <f t="shared" si="4"/>
        <v>17237</v>
      </c>
      <c r="C61" s="14">
        <f t="shared" si="5"/>
        <v>89.585593749767</v>
      </c>
      <c r="D61" s="14">
        <v>0</v>
      </c>
      <c r="E61" s="14">
        <f>VLOOKUP(A61,[2]退役士兵两项生活补助已兑现县区奖补分配表!$A:$F,6,0)</f>
        <v>89.585593749767</v>
      </c>
      <c r="F61" s="14">
        <f>VLOOKUP(A61,[1]提前下达2022年县级基本财力保障机制奖补资金分配情况表!A:B,2,0)</f>
        <v>15432</v>
      </c>
      <c r="G61" s="14">
        <v>1805</v>
      </c>
      <c r="H61" s="14">
        <f>VLOOKUP(A61,[1]提前下达2022年县级基本财力保障机制奖补资金分配情况表!A:E,5,0)</f>
        <v>1715</v>
      </c>
      <c r="I61" s="21"/>
    </row>
    <row r="62" ht="18" customHeight="true" spans="1:9">
      <c r="A62" s="12" t="s">
        <v>67</v>
      </c>
      <c r="B62" s="13">
        <f t="shared" si="4"/>
        <v>19013</v>
      </c>
      <c r="C62" s="14">
        <f t="shared" si="5"/>
        <v>67.4768385458346</v>
      </c>
      <c r="D62" s="14">
        <v>0</v>
      </c>
      <c r="E62" s="14">
        <f>VLOOKUP(A62,[2]退役士兵两项生活补助已兑现县区奖补分配表!$A:$F,6,0)</f>
        <v>67.4768385458346</v>
      </c>
      <c r="F62" s="14">
        <f>VLOOKUP(A62,[1]提前下达2022年县级基本财力保障机制奖补资金分配情况表!A:B,2,0)</f>
        <v>17051</v>
      </c>
      <c r="G62" s="14">
        <v>1962</v>
      </c>
      <c r="H62" s="14">
        <f>VLOOKUP(A62,[1]提前下达2022年县级基本财力保障机制奖补资金分配情况表!A:E,5,0)</f>
        <v>1895</v>
      </c>
      <c r="I62" s="21"/>
    </row>
    <row r="63" ht="18" customHeight="true" spans="1:9">
      <c r="A63" s="6" t="s">
        <v>68</v>
      </c>
      <c r="B63" s="11">
        <f t="shared" ref="B63:G63" si="10">SUM(B64:B74)</f>
        <v>136363</v>
      </c>
      <c r="C63" s="11">
        <f t="shared" si="10"/>
        <v>459.611067632142</v>
      </c>
      <c r="D63" s="11">
        <f t="shared" si="10"/>
        <v>0</v>
      </c>
      <c r="E63" s="11">
        <f t="shared" si="10"/>
        <v>459.611067632142</v>
      </c>
      <c r="F63" s="11">
        <f t="shared" si="10"/>
        <v>122309</v>
      </c>
      <c r="G63" s="11">
        <f t="shared" si="10"/>
        <v>14054</v>
      </c>
      <c r="H63" s="11">
        <f>VLOOKUP(A63,[1]提前下达2022年县级基本财力保障机制奖补资金分配情况表!A:E,5,0)</f>
        <v>13594</v>
      </c>
      <c r="I63" s="21"/>
    </row>
    <row r="64" ht="18" customHeight="true" spans="1:9">
      <c r="A64" s="12" t="s">
        <v>69</v>
      </c>
      <c r="B64" s="13">
        <f t="shared" si="4"/>
        <v>13860</v>
      </c>
      <c r="C64" s="14">
        <f t="shared" si="5"/>
        <v>44.1632245780587</v>
      </c>
      <c r="D64" s="14">
        <v>0</v>
      </c>
      <c r="E64" s="14">
        <f>VLOOKUP(A64,[2]退役士兵两项生活补助已兑现县区奖补分配表!$A:$F,6,0)</f>
        <v>44.1632245780587</v>
      </c>
      <c r="F64" s="14">
        <f>VLOOKUP(A64,[1]提前下达2022年县级基本财力保障机制奖补资金分配情况表!A:B,2,0)</f>
        <v>12433</v>
      </c>
      <c r="G64" s="14">
        <v>1427</v>
      </c>
      <c r="H64" s="14">
        <f>VLOOKUP(A64,[1]提前下达2022年县级基本财力保障机制奖补资金分配情况表!A:E,5,0)</f>
        <v>1382</v>
      </c>
      <c r="I64" s="21"/>
    </row>
    <row r="65" ht="18" customHeight="true" spans="1:9">
      <c r="A65" s="12" t="s">
        <v>70</v>
      </c>
      <c r="B65" s="13">
        <f t="shared" si="4"/>
        <v>16591</v>
      </c>
      <c r="C65" s="14">
        <f t="shared" si="5"/>
        <v>25.3423453004722</v>
      </c>
      <c r="D65" s="14">
        <v>0</v>
      </c>
      <c r="E65" s="14">
        <f>VLOOKUP(A65,[2]退役士兵两项生活补助已兑现县区奖补分配表!$A:$F,6,0)</f>
        <v>25.3423453004722</v>
      </c>
      <c r="F65" s="14">
        <f>VLOOKUP(A65,[1]提前下达2022年县级基本财力保障机制奖补资金分配情况表!A:B,2,0)</f>
        <v>14909</v>
      </c>
      <c r="G65" s="14">
        <v>1682</v>
      </c>
      <c r="H65" s="14">
        <f>VLOOKUP(A65,[1]提前下达2022年县级基本财力保障机制奖补资金分配情况表!A:E,5,0)</f>
        <v>1657</v>
      </c>
      <c r="I65" s="21"/>
    </row>
    <row r="66" ht="18" customHeight="true" spans="1:9">
      <c r="A66" s="12" t="s">
        <v>71</v>
      </c>
      <c r="B66" s="13">
        <f t="shared" si="4"/>
        <v>16701</v>
      </c>
      <c r="C66" s="14">
        <f t="shared" si="5"/>
        <v>21.9920317117919</v>
      </c>
      <c r="D66" s="14">
        <v>0</v>
      </c>
      <c r="E66" s="14">
        <f>VLOOKUP(A66,[2]退役士兵两项生活补助已兑现县区奖补分配表!$A:$F,6,0)</f>
        <v>21.9920317117919</v>
      </c>
      <c r="F66" s="14">
        <f>VLOOKUP(A66,[1]提前下达2022年县级基本财力保障机制奖补资金分配情况表!A:B,2,0)</f>
        <v>15011</v>
      </c>
      <c r="G66" s="14">
        <v>1690</v>
      </c>
      <c r="H66" s="14">
        <f>VLOOKUP(A66,[1]提前下达2022年县级基本财力保障机制奖补资金分配情况表!A:E,5,0)</f>
        <v>1668</v>
      </c>
      <c r="I66" s="21"/>
    </row>
    <row r="67" ht="18" customHeight="true" spans="1:9">
      <c r="A67" s="12" t="s">
        <v>72</v>
      </c>
      <c r="B67" s="13">
        <f t="shared" si="4"/>
        <v>12120</v>
      </c>
      <c r="C67" s="14">
        <f t="shared" si="5"/>
        <v>21.9606785097588</v>
      </c>
      <c r="D67" s="14">
        <v>0</v>
      </c>
      <c r="E67" s="14">
        <f>VLOOKUP(A67,[2]退役士兵两项生活补助已兑现县区奖补分配表!$A:$F,6,0)</f>
        <v>21.9606785097588</v>
      </c>
      <c r="F67" s="14">
        <f>VLOOKUP(A67,[1]提前下达2022年县级基本财力保障机制奖补资金分配情况表!A:B,2,0)</f>
        <v>10888</v>
      </c>
      <c r="G67" s="14">
        <v>1232</v>
      </c>
      <c r="H67" s="14">
        <f>VLOOKUP(A67,[1]提前下达2022年县级基本财力保障机制奖补资金分配情况表!A:E,5,0)</f>
        <v>1210</v>
      </c>
      <c r="I67" s="21"/>
    </row>
    <row r="68" ht="18" customHeight="true" spans="1:9">
      <c r="A68" s="12" t="s">
        <v>73</v>
      </c>
      <c r="B68" s="13">
        <f t="shared" si="4"/>
        <v>12965</v>
      </c>
      <c r="C68" s="14">
        <f t="shared" si="5"/>
        <v>147.49889945031</v>
      </c>
      <c r="D68" s="14">
        <v>0</v>
      </c>
      <c r="E68" s="14">
        <f>VLOOKUP(A68,[2]退役士兵两项生活补助已兑现县区奖补分配表!$A:$F,6,0)</f>
        <v>147.49889945031</v>
      </c>
      <c r="F68" s="14">
        <f>VLOOKUP(A68,[1]提前下达2022年县级基本财力保障机制奖补资金分配情况表!A:B,2,0)</f>
        <v>11536</v>
      </c>
      <c r="G68" s="14">
        <v>1429</v>
      </c>
      <c r="H68" s="14">
        <f>VLOOKUP(A68,[1]提前下达2022年县级基本财力保障机制奖补资金分配情况表!A:E,5,0)</f>
        <v>1282</v>
      </c>
      <c r="I68" s="21"/>
    </row>
    <row r="69" ht="18" customHeight="true" spans="1:9">
      <c r="A69" s="12" t="s">
        <v>74</v>
      </c>
      <c r="B69" s="13">
        <f t="shared" si="4"/>
        <v>12852</v>
      </c>
      <c r="C69" s="14">
        <f t="shared" si="5"/>
        <v>36.8758446197929</v>
      </c>
      <c r="D69" s="14">
        <v>0</v>
      </c>
      <c r="E69" s="14">
        <f>VLOOKUP(A69,[2]退役士兵两项生活补助已兑现县区奖补分配表!$A:$F,6,0)</f>
        <v>36.8758446197929</v>
      </c>
      <c r="F69" s="14">
        <f>VLOOKUP(A69,[1]提前下达2022年县级基本财力保障机制奖补资金分配情况表!A:B,2,0)</f>
        <v>11533</v>
      </c>
      <c r="G69" s="14">
        <v>1319</v>
      </c>
      <c r="H69" s="14">
        <f>VLOOKUP(A69,[1]提前下达2022年县级基本财力保障机制奖补资金分配情况表!A:E,5,0)</f>
        <v>1282</v>
      </c>
      <c r="I69" s="21"/>
    </row>
    <row r="70" ht="18" customHeight="true" spans="1:9">
      <c r="A70" s="12" t="s">
        <v>75</v>
      </c>
      <c r="B70" s="13">
        <f t="shared" si="4"/>
        <v>13726</v>
      </c>
      <c r="C70" s="14">
        <f t="shared" si="5"/>
        <v>134.38878197161</v>
      </c>
      <c r="D70" s="14">
        <v>0</v>
      </c>
      <c r="E70" s="14">
        <f>VLOOKUP(A70,[2]退役士兵两项生活补助已兑现县区奖补分配表!$A:$F,6,0)</f>
        <v>134.38878197161</v>
      </c>
      <c r="F70" s="14">
        <f>VLOOKUP(A70,[1]提前下达2022年县级基本财力保障机制奖补资金分配情况表!A:B,2,0)</f>
        <v>12232</v>
      </c>
      <c r="G70" s="14">
        <v>1494</v>
      </c>
      <c r="H70" s="14">
        <f>VLOOKUP(A70,[1]提前下达2022年县级基本财力保障机制奖补资金分配情况表!A:E,5,0)</f>
        <v>1360</v>
      </c>
      <c r="I70" s="21"/>
    </row>
    <row r="71" ht="18" customHeight="true" spans="1:9">
      <c r="A71" s="12" t="s">
        <v>76</v>
      </c>
      <c r="B71" s="13">
        <f t="shared" si="4"/>
        <v>12938</v>
      </c>
      <c r="C71" s="14">
        <f t="shared" si="5"/>
        <v>13.6252057978149</v>
      </c>
      <c r="D71" s="14">
        <v>0</v>
      </c>
      <c r="E71" s="14">
        <f>VLOOKUP(A71,[2]退役士兵两项生活补助已兑现县区奖补分配表!$A:$F,6,0)</f>
        <v>13.6252057978149</v>
      </c>
      <c r="F71" s="14">
        <f>VLOOKUP(A71,[1]提前下达2022年县级基本财力保障机制奖补资金分配情况表!A:B,2,0)</f>
        <v>11631</v>
      </c>
      <c r="G71" s="14">
        <v>1307</v>
      </c>
      <c r="H71" s="14">
        <f>VLOOKUP(A71,[1]提前下达2022年县级基本财力保障机制奖补资金分配情况表!A:E,5,0)</f>
        <v>1293</v>
      </c>
      <c r="I71" s="21"/>
    </row>
    <row r="72" ht="18" customHeight="true" spans="1:9">
      <c r="A72" s="12" t="s">
        <v>77</v>
      </c>
      <c r="B72" s="13">
        <f t="shared" si="4"/>
        <v>13240</v>
      </c>
      <c r="C72" s="14">
        <f t="shared" si="5"/>
        <v>9.66126525505808</v>
      </c>
      <c r="D72" s="14">
        <v>0</v>
      </c>
      <c r="E72" s="14">
        <f>VLOOKUP(A72,[2]退役士兵两项生活补助已兑现县区奖补分配表!$A:$F,6,0)</f>
        <v>9.66126525505808</v>
      </c>
      <c r="F72" s="14">
        <f>VLOOKUP(A72,[1]提前下达2022年县级基本财力保障机制奖补资金分配情况表!A:B,2,0)</f>
        <v>11907</v>
      </c>
      <c r="G72" s="14">
        <v>1333</v>
      </c>
      <c r="H72" s="14">
        <f>VLOOKUP(A72,[1]提前下达2022年县级基本财力保障机制奖补资金分配情况表!A:E,5,0)</f>
        <v>1323</v>
      </c>
      <c r="I72" s="21"/>
    </row>
    <row r="73" ht="18" customHeight="true" spans="1:9">
      <c r="A73" s="12" t="s">
        <v>78</v>
      </c>
      <c r="B73" s="13">
        <f t="shared" si="4"/>
        <v>5651</v>
      </c>
      <c r="C73" s="14">
        <f t="shared" si="5"/>
        <v>1.97077269922372</v>
      </c>
      <c r="D73" s="14">
        <v>0</v>
      </c>
      <c r="E73" s="14">
        <f>VLOOKUP(A73,[2]退役士兵两项生活补助已兑现县区奖补分配表!$A:$F,6,0)</f>
        <v>1.97077269922372</v>
      </c>
      <c r="F73" s="14">
        <f>VLOOKUP(A73,[1]提前下达2022年县级基本财力保障机制奖补资金分配情况表!A:B,2,0)</f>
        <v>5084</v>
      </c>
      <c r="G73" s="14">
        <v>567</v>
      </c>
      <c r="H73" s="14">
        <f>VLOOKUP(A73,[1]提前下达2022年县级基本财力保障机制奖补资金分配情况表!A:E,5,0)</f>
        <v>565</v>
      </c>
      <c r="I73" s="21"/>
    </row>
    <row r="74" ht="18" customHeight="true" spans="1:9">
      <c r="A74" s="12" t="s">
        <v>79</v>
      </c>
      <c r="B74" s="13">
        <f t="shared" si="4"/>
        <v>5719</v>
      </c>
      <c r="C74" s="14">
        <f t="shared" si="5"/>
        <v>2.13201773825111</v>
      </c>
      <c r="D74" s="14">
        <v>0</v>
      </c>
      <c r="E74" s="14">
        <f>VLOOKUP(A74,[2]退役士兵两项生活补助已兑现县区奖补分配表!$A:$F,6,0)</f>
        <v>2.13201773825111</v>
      </c>
      <c r="F74" s="14">
        <f>VLOOKUP(A74,[1]提前下达2022年县级基本财力保障机制奖补资金分配情况表!A:B,2,0)</f>
        <v>5145</v>
      </c>
      <c r="G74" s="14">
        <v>574</v>
      </c>
      <c r="H74" s="14">
        <f>VLOOKUP(A74,[1]提前下达2022年县级基本财力保障机制奖补资金分配情况表!A:E,5,0)</f>
        <v>572</v>
      </c>
      <c r="I74" s="21"/>
    </row>
    <row r="75" ht="18" customHeight="true" spans="1:9">
      <c r="A75" s="6" t="s">
        <v>80</v>
      </c>
      <c r="B75" s="11">
        <f t="shared" ref="B75:G75" si="11">SUM(B76:B85)</f>
        <v>114377</v>
      </c>
      <c r="C75" s="11">
        <f t="shared" si="11"/>
        <v>1809.66509919695</v>
      </c>
      <c r="D75" s="11">
        <f t="shared" si="11"/>
        <v>0</v>
      </c>
      <c r="E75" s="11">
        <f t="shared" si="11"/>
        <v>1809.66509919695</v>
      </c>
      <c r="F75" s="11">
        <f t="shared" si="11"/>
        <v>101307</v>
      </c>
      <c r="G75" s="11">
        <f t="shared" si="11"/>
        <v>13070</v>
      </c>
      <c r="H75" s="11">
        <f>VLOOKUP(A75,[1]提前下达2022年县级基本财力保障机制奖补资金分配情况表!A:E,5,0)</f>
        <v>11260</v>
      </c>
      <c r="I75" s="21"/>
    </row>
    <row r="76" ht="18" customHeight="true" spans="1:9">
      <c r="A76" s="12" t="s">
        <v>81</v>
      </c>
      <c r="B76" s="13">
        <f t="shared" ref="B76:B85" si="12">F76+G76</f>
        <v>17606</v>
      </c>
      <c r="C76" s="14">
        <f t="shared" ref="C76:C85" si="13">D76+E76</f>
        <v>979.959468662237</v>
      </c>
      <c r="D76" s="14">
        <v>0</v>
      </c>
      <c r="E76" s="14">
        <f>VLOOKUP(A76,[2]退役士兵两项生活补助已兑现县区奖补分配表!$A:$F,6,0)</f>
        <v>979.959468662237</v>
      </c>
      <c r="F76" s="14">
        <f>VLOOKUP(A76,[1]提前下达2022年县级基本财力保障机制奖补资金分配情况表!A:B,2,0)</f>
        <v>14963</v>
      </c>
      <c r="G76" s="14">
        <v>2643</v>
      </c>
      <c r="H76" s="14">
        <f>VLOOKUP(A76,[1]提前下达2022年县级基本财力保障机制奖补资金分配情况表!A:E,5,0)</f>
        <v>1663</v>
      </c>
      <c r="I76" s="21"/>
    </row>
    <row r="77" ht="18" customHeight="true" spans="1:9">
      <c r="A77" s="12" t="s">
        <v>82</v>
      </c>
      <c r="B77" s="13">
        <f t="shared" si="12"/>
        <v>9021</v>
      </c>
      <c r="C77" s="14">
        <f t="shared" si="13"/>
        <v>54.6396730859775</v>
      </c>
      <c r="D77" s="14">
        <v>0</v>
      </c>
      <c r="E77" s="14">
        <f>VLOOKUP(A77,[2]退役士兵两项生活补助已兑现县区奖补分配表!$A:$F,6,0)</f>
        <v>54.6396730859775</v>
      </c>
      <c r="F77" s="14">
        <f>VLOOKUP(A77,[1]提前下达2022年县级基本财力保障机制奖补资金分配情况表!A:B,2,0)</f>
        <v>8069</v>
      </c>
      <c r="G77" s="14">
        <v>952</v>
      </c>
      <c r="H77" s="14">
        <f>VLOOKUP(A77,[1]提前下达2022年县级基本财力保障机制奖补资金分配情况表!A:E,5,0)</f>
        <v>897</v>
      </c>
      <c r="I77" s="21"/>
    </row>
    <row r="78" ht="18" customHeight="true" spans="1:9">
      <c r="A78" s="12" t="s">
        <v>83</v>
      </c>
      <c r="B78" s="13">
        <f t="shared" si="12"/>
        <v>13009</v>
      </c>
      <c r="C78" s="14">
        <f t="shared" si="13"/>
        <v>17.5961560207405</v>
      </c>
      <c r="D78" s="14">
        <v>0</v>
      </c>
      <c r="E78" s="14">
        <f>VLOOKUP(A78,[2]退役士兵两项生活补助已兑现县区奖补分配表!$A:$F,6,0)</f>
        <v>17.5961560207405</v>
      </c>
      <c r="F78" s="14">
        <f>VLOOKUP(A78,[1]提前下达2022年县级基本财力保障机制奖补资金分配情况表!A:B,2,0)</f>
        <v>11692</v>
      </c>
      <c r="G78" s="14">
        <v>1317</v>
      </c>
      <c r="H78" s="14">
        <f>VLOOKUP(A78,[1]提前下达2022年县级基本财力保障机制奖补资金分配情况表!A:E,5,0)</f>
        <v>1299</v>
      </c>
      <c r="I78" s="21"/>
    </row>
    <row r="79" ht="18" customHeight="true" spans="1:9">
      <c r="A79" s="12" t="s">
        <v>84</v>
      </c>
      <c r="B79" s="13">
        <f t="shared" si="12"/>
        <v>9302</v>
      </c>
      <c r="C79" s="14">
        <f t="shared" si="13"/>
        <v>69.0800621366531</v>
      </c>
      <c r="D79" s="14">
        <v>0</v>
      </c>
      <c r="E79" s="14">
        <f>VLOOKUP(A79,[2]退役士兵两项生活补助已兑现县区奖补分配表!$A:$F,6,0)</f>
        <v>69.0800621366531</v>
      </c>
      <c r="F79" s="14">
        <f>VLOOKUP(A79,[1]提前下达2022年县级基本财力保障机制奖补资金分配情况表!A:B,2,0)</f>
        <v>8309</v>
      </c>
      <c r="G79" s="14">
        <v>993</v>
      </c>
      <c r="H79" s="14">
        <f>VLOOKUP(A79,[1]提前下达2022年县级基本财力保障机制奖补资金分配情况表!A:E,5,0)</f>
        <v>924</v>
      </c>
      <c r="I79" s="21"/>
    </row>
    <row r="80" ht="18" customHeight="true" spans="1:9">
      <c r="A80" s="12" t="s">
        <v>85</v>
      </c>
      <c r="B80" s="13">
        <f t="shared" si="12"/>
        <v>7360</v>
      </c>
      <c r="C80" s="14">
        <f t="shared" si="13"/>
        <v>16.1477500625326</v>
      </c>
      <c r="D80" s="14">
        <v>0</v>
      </c>
      <c r="E80" s="14">
        <f>VLOOKUP(A80,[2]退役士兵两项生活补助已兑现县区奖补分配表!$A:$F,6,0)</f>
        <v>16.1477500625326</v>
      </c>
      <c r="F80" s="14">
        <f>VLOOKUP(A80,[1]提前下达2022年县级基本财力保障机制奖补资金分配情况表!A:B,2,0)</f>
        <v>6609</v>
      </c>
      <c r="G80" s="14">
        <v>751</v>
      </c>
      <c r="H80" s="14">
        <f>VLOOKUP(A80,[1]提前下达2022年县级基本财力保障机制奖补资金分配情况表!A:E,5,0)</f>
        <v>735</v>
      </c>
      <c r="I80" s="21"/>
    </row>
    <row r="81" ht="18" customHeight="true" spans="1:9">
      <c r="A81" s="12" t="s">
        <v>86</v>
      </c>
      <c r="B81" s="13">
        <f t="shared" si="12"/>
        <v>13008</v>
      </c>
      <c r="C81" s="14">
        <f t="shared" si="13"/>
        <v>253.366502152744</v>
      </c>
      <c r="D81" s="14">
        <v>0</v>
      </c>
      <c r="E81" s="14">
        <f>VLOOKUP(A81,[2]退役士兵两项生活补助已兑现县区奖补分配表!$A:$F,6,0)</f>
        <v>253.366502152744</v>
      </c>
      <c r="F81" s="14">
        <f>VLOOKUP(A81,[1]提前下达2022年县级基本财力保障机制奖补资金分配情况表!A:B,2,0)</f>
        <v>11479</v>
      </c>
      <c r="G81" s="14">
        <v>1529</v>
      </c>
      <c r="H81" s="14">
        <f>VLOOKUP(A81,[1]提前下达2022年县级基本财力保障机制奖补资金分配情况表!A:E,5,0)</f>
        <v>1276</v>
      </c>
      <c r="I81" s="21"/>
    </row>
    <row r="82" ht="18" customHeight="true" spans="1:9">
      <c r="A82" s="12" t="s">
        <v>87</v>
      </c>
      <c r="B82" s="13">
        <f t="shared" si="12"/>
        <v>11415</v>
      </c>
      <c r="C82" s="14">
        <f t="shared" si="13"/>
        <v>210.066453621801</v>
      </c>
      <c r="D82" s="14">
        <v>0</v>
      </c>
      <c r="E82" s="14">
        <f>VLOOKUP(A82,[2]退役士兵两项生活补助已兑现县区奖补分配表!$A:$F,6,0)</f>
        <v>210.066453621801</v>
      </c>
      <c r="F82" s="14">
        <f>VLOOKUP(A82,[1]提前下达2022年县级基本财力保障机制奖补资金分配情况表!A:B,2,0)</f>
        <v>10084</v>
      </c>
      <c r="G82" s="14">
        <v>1331</v>
      </c>
      <c r="H82" s="14">
        <f>VLOOKUP(A82,[1]提前下达2022年县级基本财力保障机制奖补资金分配情况表!A:E,5,0)</f>
        <v>1121</v>
      </c>
      <c r="I82" s="21"/>
    </row>
    <row r="83" ht="18" customHeight="true" spans="1:9">
      <c r="A83" s="12" t="s">
        <v>88</v>
      </c>
      <c r="B83" s="13">
        <f t="shared" si="12"/>
        <v>6973</v>
      </c>
      <c r="C83" s="14">
        <f t="shared" si="13"/>
        <v>1.19522885179057</v>
      </c>
      <c r="D83" s="14">
        <v>0</v>
      </c>
      <c r="E83" s="14">
        <f>VLOOKUP(A83,[2]退役士兵两项生活补助已兑现县区奖补分配表!$A:$F,6,0)</f>
        <v>1.19522885179057</v>
      </c>
      <c r="F83" s="14">
        <f>VLOOKUP(A83,[1]提前下达2022年县级基本财力保障机制奖补资金分配情况表!A:B,2,0)</f>
        <v>6275</v>
      </c>
      <c r="G83" s="14">
        <v>698</v>
      </c>
      <c r="H83" s="14">
        <f>VLOOKUP(A83,[1]提前下达2022年县级基本财力保障机制奖补资金分配情况表!A:E,5,0)</f>
        <v>697</v>
      </c>
      <c r="I83" s="21"/>
    </row>
    <row r="84" ht="18" customHeight="true" spans="1:9">
      <c r="A84" s="12" t="s">
        <v>89</v>
      </c>
      <c r="B84" s="13">
        <f t="shared" si="12"/>
        <v>16561</v>
      </c>
      <c r="C84" s="14">
        <f t="shared" si="13"/>
        <v>202.807806633684</v>
      </c>
      <c r="D84" s="14">
        <v>0</v>
      </c>
      <c r="E84" s="14">
        <f>VLOOKUP(A84,[2]退役士兵两项生活补助已兑现县区奖补分配表!$A:$F,6,0)</f>
        <v>202.807806633684</v>
      </c>
      <c r="F84" s="14">
        <f>VLOOKUP(A84,[1]提前下达2022年县级基本财力保障机制奖补资金分配情况表!A:B,2,0)</f>
        <v>14722</v>
      </c>
      <c r="G84" s="14">
        <v>1839</v>
      </c>
      <c r="H84" s="14">
        <f>VLOOKUP(A84,[1]提前下达2022年县级基本财力保障机制奖补资金分配情况表!A:E,5,0)</f>
        <v>1636</v>
      </c>
      <c r="I84" s="21"/>
    </row>
    <row r="85" ht="18" customHeight="true" spans="1:9">
      <c r="A85" s="12" t="s">
        <v>90</v>
      </c>
      <c r="B85" s="13">
        <f t="shared" si="12"/>
        <v>10122</v>
      </c>
      <c r="C85" s="14">
        <f t="shared" si="13"/>
        <v>4.80599796878874</v>
      </c>
      <c r="D85" s="14">
        <v>0</v>
      </c>
      <c r="E85" s="14">
        <f>VLOOKUP(A85,[2]退役士兵两项生活补助已兑现县区奖补分配表!$A:$F,6,0)</f>
        <v>4.80599796878874</v>
      </c>
      <c r="F85" s="14">
        <f>VLOOKUP(A85,[1]提前下达2022年县级基本财力保障机制奖补资金分配情况表!A:B,2,0)</f>
        <v>9105</v>
      </c>
      <c r="G85" s="14">
        <v>1017</v>
      </c>
      <c r="H85" s="14">
        <f>VLOOKUP(A85,[1]提前下达2022年县级基本财力保障机制奖补资金分配情况表!A:E,5,0)</f>
        <v>1012</v>
      </c>
      <c r="I85" s="21"/>
    </row>
    <row r="86" ht="18" customHeight="true" spans="1:9">
      <c r="A86" s="6" t="s">
        <v>91</v>
      </c>
      <c r="B86" s="11">
        <f t="shared" ref="B86:G86" si="14">SUM(B87:B93)</f>
        <v>107173</v>
      </c>
      <c r="C86" s="11">
        <f t="shared" si="14"/>
        <v>424.543899657062</v>
      </c>
      <c r="D86" s="11">
        <f t="shared" si="14"/>
        <v>0</v>
      </c>
      <c r="E86" s="11">
        <f t="shared" si="14"/>
        <v>424.543899657062</v>
      </c>
      <c r="F86" s="11">
        <f t="shared" si="14"/>
        <v>96072</v>
      </c>
      <c r="G86" s="11">
        <f t="shared" si="14"/>
        <v>11101</v>
      </c>
      <c r="H86" s="11">
        <f>VLOOKUP(A86,[1]提前下达2022年县级基本财力保障机制奖补资金分配情况表!A:E,5,0)</f>
        <v>10677</v>
      </c>
      <c r="I86" s="21"/>
    </row>
    <row r="87" ht="18" customHeight="true" spans="1:9">
      <c r="A87" s="12" t="s">
        <v>92</v>
      </c>
      <c r="B87" s="13">
        <f t="shared" ref="B87:B93" si="15">F87+G87</f>
        <v>17112</v>
      </c>
      <c r="C87" s="14">
        <f t="shared" ref="C87:C93" si="16">D87+E87</f>
        <v>179.454754816779</v>
      </c>
      <c r="D87" s="14">
        <v>0</v>
      </c>
      <c r="E87" s="14">
        <f>VLOOKUP(A87,[2]退役士兵两项生活补助已兑现县区奖补分配表!$A:$F,6,0)</f>
        <v>179.454754816779</v>
      </c>
      <c r="F87" s="14">
        <f>VLOOKUP(A87,[1]提前下达2022年县级基本财力保障机制奖补资金分配情况表!A:B,2,0)</f>
        <v>15239</v>
      </c>
      <c r="G87" s="14">
        <v>1873</v>
      </c>
      <c r="H87" s="14">
        <f>VLOOKUP(A87,[1]提前下达2022年县级基本财力保障机制奖补资金分配情况表!A:E,5,0)</f>
        <v>1694</v>
      </c>
      <c r="I87" s="21"/>
    </row>
    <row r="88" ht="18" customHeight="true" spans="1:9">
      <c r="A88" s="12" t="s">
        <v>93</v>
      </c>
      <c r="B88" s="13">
        <f t="shared" si="15"/>
        <v>19838</v>
      </c>
      <c r="C88" s="14">
        <f t="shared" si="16"/>
        <v>123.767212928567</v>
      </c>
      <c r="D88" s="14">
        <v>0</v>
      </c>
      <c r="E88" s="14">
        <f>VLOOKUP(A88,[2]退役士兵两项生活补助已兑现县区奖补分配表!$A:$F,6,0)</f>
        <v>123.767212928567</v>
      </c>
      <c r="F88" s="14">
        <f>VLOOKUP(A88,[1]提前下达2022年县级基本财力保障机制奖补资金分配情况表!A:B,2,0)</f>
        <v>17742</v>
      </c>
      <c r="G88" s="14">
        <v>2096</v>
      </c>
      <c r="H88" s="14">
        <f>VLOOKUP(A88,[1]提前下达2022年县级基本财力保障机制奖补资金分配情况表!A:E,5,0)</f>
        <v>1972</v>
      </c>
      <c r="I88" s="21"/>
    </row>
    <row r="89" ht="18" customHeight="true" spans="1:9">
      <c r="A89" s="12" t="s">
        <v>94</v>
      </c>
      <c r="B89" s="13">
        <f t="shared" si="15"/>
        <v>16760</v>
      </c>
      <c r="C89" s="14">
        <f t="shared" si="16"/>
        <v>19.7413197087012</v>
      </c>
      <c r="D89" s="14">
        <v>0</v>
      </c>
      <c r="E89" s="14">
        <f>VLOOKUP(A89,[2]退役士兵两项生活补助已兑现县区奖补分配表!$A:$F,6,0)</f>
        <v>19.7413197087012</v>
      </c>
      <c r="F89" s="14">
        <f>VLOOKUP(A89,[1]提前下达2022年县级基本财力保障机制奖补资金分配情况表!A:B,2,0)</f>
        <v>15066</v>
      </c>
      <c r="G89" s="14">
        <v>1694</v>
      </c>
      <c r="H89" s="14">
        <f>VLOOKUP(A89,[1]提前下达2022年县级基本财力保障机制奖补资金分配情况表!A:E,5,0)</f>
        <v>1674</v>
      </c>
      <c r="I89" s="21"/>
    </row>
    <row r="90" ht="18" customHeight="true" spans="1:9">
      <c r="A90" s="12" t="s">
        <v>95</v>
      </c>
      <c r="B90" s="13">
        <f t="shared" si="15"/>
        <v>13684</v>
      </c>
      <c r="C90" s="14">
        <f t="shared" si="16"/>
        <v>76.4980505765312</v>
      </c>
      <c r="D90" s="14">
        <v>0</v>
      </c>
      <c r="E90" s="14">
        <f>VLOOKUP(A90,[2]退役士兵两项生活补助已兑现县区奖补分配表!$A:$F,6,0)</f>
        <v>76.4980505765312</v>
      </c>
      <c r="F90" s="14">
        <f>VLOOKUP(A90,[1]提前下达2022年县级基本财力保障机制奖补资金分配情况表!A:B,2,0)</f>
        <v>12247</v>
      </c>
      <c r="G90" s="14">
        <v>1437</v>
      </c>
      <c r="H90" s="14">
        <f>VLOOKUP(A90,[1]提前下达2022年县级基本财力保障机制奖补资金分配情况表!A:E,5,0)</f>
        <v>1361</v>
      </c>
      <c r="I90" s="21"/>
    </row>
    <row r="91" ht="18" customHeight="true" spans="1:9">
      <c r="A91" s="15" t="s">
        <v>96</v>
      </c>
      <c r="B91" s="13">
        <f t="shared" si="15"/>
        <v>13459</v>
      </c>
      <c r="C91" s="14">
        <f t="shared" si="16"/>
        <v>0</v>
      </c>
      <c r="D91" s="14">
        <v>0</v>
      </c>
      <c r="E91" s="14">
        <f>VLOOKUP(A91,[2]退役士兵两项生活补助已兑现县区奖补分配表!$A:$F,6,0)</f>
        <v>0</v>
      </c>
      <c r="F91" s="14">
        <f>VLOOKUP(A91,[1]提前下达2022年县级基本财力保障机制奖补资金分配情况表!A:B,2,0)</f>
        <v>12113</v>
      </c>
      <c r="G91" s="14">
        <v>1346</v>
      </c>
      <c r="H91" s="14">
        <f>VLOOKUP(A91,[1]提前下达2022年县级基本财力保障机制奖补资金分配情况表!A:E,5,0)</f>
        <v>1346</v>
      </c>
      <c r="I91" s="21"/>
    </row>
    <row r="92" ht="18" customHeight="true" spans="1:9">
      <c r="A92" s="12" t="s">
        <v>97</v>
      </c>
      <c r="B92" s="13">
        <f t="shared" si="15"/>
        <v>13309</v>
      </c>
      <c r="C92" s="14">
        <f t="shared" si="16"/>
        <v>25.0825616264837</v>
      </c>
      <c r="D92" s="14">
        <v>0</v>
      </c>
      <c r="E92" s="14">
        <f>VLOOKUP(A92,[2]退役士兵两项生活补助已兑现县区奖补分配表!$A:$F,6,0)</f>
        <v>25.0825616264837</v>
      </c>
      <c r="F92" s="14">
        <f>VLOOKUP(A92,[1]提前下达2022年县级基本财力保障机制奖补资金分配情况表!A:B,2,0)</f>
        <v>11955</v>
      </c>
      <c r="G92" s="14">
        <v>1354</v>
      </c>
      <c r="H92" s="14">
        <f>VLOOKUP(A92,[1]提前下达2022年县级基本财力保障机制奖补资金分配情况表!A:E,5,0)</f>
        <v>1329</v>
      </c>
      <c r="I92" s="21"/>
    </row>
    <row r="93" ht="18" customHeight="true" spans="1:9">
      <c r="A93" s="12" t="s">
        <v>98</v>
      </c>
      <c r="B93" s="13">
        <f t="shared" si="15"/>
        <v>13011</v>
      </c>
      <c r="C93" s="14">
        <f t="shared" si="16"/>
        <v>0</v>
      </c>
      <c r="D93" s="14">
        <v>0</v>
      </c>
      <c r="E93" s="14">
        <f>VLOOKUP(A93,[2]退役士兵两项生活补助已兑现县区奖补分配表!$A:$F,6,0)</f>
        <v>0</v>
      </c>
      <c r="F93" s="14">
        <f>VLOOKUP(A93,[1]提前下达2022年县级基本财力保障机制奖补资金分配情况表!A:B,2,0)</f>
        <v>11710</v>
      </c>
      <c r="G93" s="14">
        <v>1301</v>
      </c>
      <c r="H93" s="14">
        <f>VLOOKUP(A93,[1]提前下达2022年县级基本财力保障机制奖补资金分配情况表!A:E,5,0)</f>
        <v>1301</v>
      </c>
      <c r="I93" s="21"/>
    </row>
    <row r="94" ht="18" customHeight="true" spans="1:9">
      <c r="A94" s="6" t="s">
        <v>99</v>
      </c>
      <c r="B94" s="11">
        <f t="shared" ref="B94:G94" si="17">SUM(B95:B107)</f>
        <v>174361</v>
      </c>
      <c r="C94" s="11">
        <f t="shared" si="17"/>
        <v>29340.8040107098</v>
      </c>
      <c r="D94" s="11">
        <f t="shared" si="17"/>
        <v>29082.8567385546</v>
      </c>
      <c r="E94" s="11">
        <f t="shared" si="17"/>
        <v>257.947272155213</v>
      </c>
      <c r="F94" s="11">
        <f t="shared" si="17"/>
        <v>130514</v>
      </c>
      <c r="G94" s="11">
        <f t="shared" si="17"/>
        <v>43847</v>
      </c>
      <c r="H94" s="11">
        <f>VLOOKUP(A94,[1]提前下达2022年县级基本财力保障机制奖补资金分配情况表!A:E,5,0)</f>
        <v>14507</v>
      </c>
      <c r="I94" s="21"/>
    </row>
    <row r="95" ht="18" customHeight="true" spans="1:9">
      <c r="A95" s="12" t="s">
        <v>100</v>
      </c>
      <c r="B95" s="13">
        <f t="shared" ref="B95:B107" si="18">F95+G95</f>
        <v>9885</v>
      </c>
      <c r="C95" s="14">
        <f t="shared" ref="C95:C107" si="19">D95+E95</f>
        <v>2772.20105903968</v>
      </c>
      <c r="D95" s="14">
        <f>VLOOKUP(A95,'[2]涉油县区财力补助（修改尾数）'!$A:$G,7,0)</f>
        <v>2772.20105903968</v>
      </c>
      <c r="E95" s="14">
        <f>VLOOKUP(A95,[2]退役士兵两项生活补助已兑现县区奖补分配表!$A:$F,6,0)</f>
        <v>0</v>
      </c>
      <c r="F95" s="14">
        <f>VLOOKUP(A95,[1]提前下达2022年县级基本财力保障机制奖补资金分配情况表!A:B,2,0)</f>
        <v>6401</v>
      </c>
      <c r="G95" s="14">
        <v>3484</v>
      </c>
      <c r="H95" s="14">
        <f>VLOOKUP(A95,[1]提前下达2022年县级基本财力保障机制奖补资金分配情况表!A:E,5,0)</f>
        <v>711</v>
      </c>
      <c r="I95" s="21"/>
    </row>
    <row r="96" ht="18" customHeight="true" spans="1:9">
      <c r="A96" s="12" t="s">
        <v>101</v>
      </c>
      <c r="B96" s="13">
        <f t="shared" si="18"/>
        <v>11612</v>
      </c>
      <c r="C96" s="14">
        <f t="shared" si="19"/>
        <v>150.248135125995</v>
      </c>
      <c r="D96" s="14">
        <f>VLOOKUP(A96,'[2]涉油县区财力补助（修改尾数）'!$A:$G,7,0)</f>
        <v>150.248135125995</v>
      </c>
      <c r="E96" s="14">
        <f>VLOOKUP(A96,[2]退役士兵两项生活补助已兑现县区奖补分配表!$A:$F,6,0)</f>
        <v>0</v>
      </c>
      <c r="F96" s="14">
        <f>VLOOKUP(A96,[1]提前下达2022年县级基本财力保障机制奖补资金分配情况表!A:B,2,0)</f>
        <v>10315</v>
      </c>
      <c r="G96" s="14">
        <v>1297</v>
      </c>
      <c r="H96" s="14">
        <f>VLOOKUP(A96,[1]提前下达2022年县级基本财力保障机制奖补资金分配情况表!A:E,5,0)</f>
        <v>1147</v>
      </c>
      <c r="I96" s="21"/>
    </row>
    <row r="97" ht="18" customHeight="true" spans="1:9">
      <c r="A97" s="12" t="s">
        <v>102</v>
      </c>
      <c r="B97" s="13">
        <f t="shared" si="18"/>
        <v>11493</v>
      </c>
      <c r="C97" s="14">
        <f t="shared" si="19"/>
        <v>107.49669268493</v>
      </c>
      <c r="D97" s="14"/>
      <c r="E97" s="14">
        <f>VLOOKUP(A97,[2]退役士兵两项生活补助已兑现县区奖补分配表!$A:$F,6,0)</f>
        <v>107.49669268493</v>
      </c>
      <c r="F97" s="14">
        <f>VLOOKUP(A97,[1]提前下达2022年县级基本财力保障机制奖补资金分配情况表!A:B,2,0)</f>
        <v>10247</v>
      </c>
      <c r="G97" s="14">
        <v>1246</v>
      </c>
      <c r="H97" s="14">
        <f>VLOOKUP(A97,[1]提前下达2022年县级基本财力保障机制奖补资金分配情况表!A:E,5,0)</f>
        <v>1139</v>
      </c>
      <c r="I97" s="21"/>
    </row>
    <row r="98" ht="18" customHeight="true" spans="1:9">
      <c r="A98" s="12" t="s">
        <v>103</v>
      </c>
      <c r="B98" s="13">
        <f t="shared" si="18"/>
        <v>16081</v>
      </c>
      <c r="C98" s="14">
        <f t="shared" si="19"/>
        <v>2279.68398539757</v>
      </c>
      <c r="D98" s="14">
        <f>VLOOKUP(A98,'[2]涉油县区财力补助（修改尾数）'!$A:$G,7,0)</f>
        <v>2279.68398539757</v>
      </c>
      <c r="E98" s="14">
        <f>VLOOKUP(A98,[2]退役士兵两项生活补助已兑现县区奖补分配表!$A:$F,6,0)</f>
        <v>0</v>
      </c>
      <c r="F98" s="14">
        <f>VLOOKUP(A98,[1]提前下达2022年县级基本财力保障机制奖补资金分配情况表!A:B,2,0)</f>
        <v>12420</v>
      </c>
      <c r="G98" s="14">
        <v>3661</v>
      </c>
      <c r="H98" s="14">
        <f>VLOOKUP(A98,[1]提前下达2022年县级基本财力保障机制奖补资金分配情况表!A:E,5,0)</f>
        <v>1381</v>
      </c>
      <c r="I98" s="21"/>
    </row>
    <row r="99" ht="18" customHeight="true" spans="1:9">
      <c r="A99" s="12" t="s">
        <v>104</v>
      </c>
      <c r="B99" s="13">
        <f t="shared" si="18"/>
        <v>20081</v>
      </c>
      <c r="C99" s="14">
        <f t="shared" si="19"/>
        <v>5978.187504437</v>
      </c>
      <c r="D99" s="14">
        <f>VLOOKUP(A99,'[2]涉油县区财力补助（修改尾数）'!$A:$G,7,0)</f>
        <v>5978.187504437</v>
      </c>
      <c r="E99" s="14">
        <f>VLOOKUP(A99,[2]退役士兵两项生活补助已兑现县区奖补分配表!$A:$F,6,0)</f>
        <v>0</v>
      </c>
      <c r="F99" s="14">
        <f>VLOOKUP(A99,[1]提前下达2022年县级基本财力保障机制奖补资金分配情况表!A:B,2,0)</f>
        <v>12692</v>
      </c>
      <c r="G99" s="14">
        <v>7389</v>
      </c>
      <c r="H99" s="14">
        <f>VLOOKUP(A99,[1]提前下达2022年县级基本财力保障机制奖补资金分配情况表!A:E,5,0)</f>
        <v>1411</v>
      </c>
      <c r="I99" s="21"/>
    </row>
    <row r="100" ht="18" customHeight="true" spans="1:9">
      <c r="A100" s="12" t="s">
        <v>105</v>
      </c>
      <c r="B100" s="13">
        <f t="shared" si="18"/>
        <v>29446</v>
      </c>
      <c r="C100" s="14">
        <f t="shared" si="19"/>
        <v>9815.25711536015</v>
      </c>
      <c r="D100" s="14">
        <f>VLOOKUP(A100,'[2]涉油县区财力补助（修改尾数）'!$A:$G,7,0)</f>
        <v>9815.25711536015</v>
      </c>
      <c r="E100" s="14">
        <f>VLOOKUP(A100,[2]退役士兵两项生活补助已兑现县区奖补分配表!$A:$F,6,0)</f>
        <v>0</v>
      </c>
      <c r="F100" s="14">
        <f>VLOOKUP(A100,[1]提前下达2022年县级基本财力保障机制奖补资金分配情况表!A:B,2,0)</f>
        <v>17667</v>
      </c>
      <c r="G100" s="14">
        <v>11779</v>
      </c>
      <c r="H100" s="14">
        <f>VLOOKUP(A100,[1]提前下达2022年县级基本财力保障机制奖补资金分配情况表!A:E,5,0)</f>
        <v>1964</v>
      </c>
      <c r="I100" s="21"/>
    </row>
    <row r="101" ht="18" customHeight="true" spans="1:9">
      <c r="A101" s="12" t="s">
        <v>106</v>
      </c>
      <c r="B101" s="13">
        <f t="shared" si="18"/>
        <v>17259</v>
      </c>
      <c r="C101" s="14">
        <f t="shared" si="19"/>
        <v>5475.44825881475</v>
      </c>
      <c r="D101" s="14">
        <f>VLOOKUP(A101,'[2]涉油县区财力补助（修改尾数）'!$A:$G,7,0)</f>
        <v>5475.44825881475</v>
      </c>
      <c r="E101" s="14">
        <f>VLOOKUP(A101,[2]退役士兵两项生活补助已兑现县区奖补分配表!$A:$F,6,0)</f>
        <v>0</v>
      </c>
      <c r="F101" s="14">
        <f>VLOOKUP(A101,[1]提前下达2022年县级基本财力保障机制奖补资金分配情况表!A:B,2,0)</f>
        <v>10605</v>
      </c>
      <c r="G101" s="14">
        <v>6654</v>
      </c>
      <c r="H101" s="14">
        <f>VLOOKUP(A101,[1]提前下达2022年县级基本财力保障机制奖补资金分配情况表!A:E,5,0)</f>
        <v>1179</v>
      </c>
      <c r="I101" s="21"/>
    </row>
    <row r="102" ht="18" customHeight="true" spans="1:9">
      <c r="A102" s="12" t="s">
        <v>107</v>
      </c>
      <c r="B102" s="13">
        <f t="shared" si="18"/>
        <v>16394</v>
      </c>
      <c r="C102" s="14">
        <f t="shared" si="19"/>
        <v>1416.2105598397</v>
      </c>
      <c r="D102" s="14">
        <f>VLOOKUP(A102,'[2]涉油县区财力补助（修改尾数）'!$A:$G,7,0)</f>
        <v>1388.79890320504</v>
      </c>
      <c r="E102" s="14">
        <f>VLOOKUP(A102,[2]退役士兵两项生活补助已兑现县区奖补分配表!$A:$F,6,0)</f>
        <v>27.4116566346571</v>
      </c>
      <c r="F102" s="14">
        <f>VLOOKUP(A102,[1]提前下达2022年县级基本财力保障机制奖补资金分配情况表!A:B,2,0)</f>
        <v>13480</v>
      </c>
      <c r="G102" s="14">
        <v>2914</v>
      </c>
      <c r="H102" s="14">
        <f>VLOOKUP(A102,[1]提前下达2022年县级基本财力保障机制奖补资金分配情况表!A:E,5,0)</f>
        <v>1498</v>
      </c>
      <c r="I102" s="21"/>
    </row>
    <row r="103" ht="18" customHeight="true" spans="1:9">
      <c r="A103" s="15" t="s">
        <v>108</v>
      </c>
      <c r="B103" s="13">
        <f t="shared" si="18"/>
        <v>13094</v>
      </c>
      <c r="C103" s="14">
        <f t="shared" si="19"/>
        <v>1224.46506641023</v>
      </c>
      <c r="D103" s="14">
        <f>VLOOKUP(A103,'[2]涉油县区财力补助（修改尾数）'!$A:$G,7,0)</f>
        <v>1223.03177717443</v>
      </c>
      <c r="E103" s="14">
        <f>VLOOKUP(A103,[2]退役士兵两项生活补助已兑现县区奖补分配表!$A:$F,6,0)</f>
        <v>1.43328923579907</v>
      </c>
      <c r="F103" s="14">
        <f>VLOOKUP(A103,[1]提前下达2022年县级基本财力保障机制奖补资金分配情况表!A:B,2,0)</f>
        <v>10683</v>
      </c>
      <c r="G103" s="14">
        <v>2411</v>
      </c>
      <c r="H103" s="14">
        <f>VLOOKUP(A103,[1]提前下达2022年县级基本财力保障机制奖补资金分配情况表!A:E,5,0)</f>
        <v>1187</v>
      </c>
      <c r="I103" s="21"/>
    </row>
    <row r="104" ht="18" customHeight="true" spans="1:9">
      <c r="A104" s="12" t="s">
        <v>109</v>
      </c>
      <c r="B104" s="13">
        <f t="shared" si="18"/>
        <v>11531</v>
      </c>
      <c r="C104" s="14">
        <f t="shared" si="19"/>
        <v>82.7276630787774</v>
      </c>
      <c r="D104" s="14"/>
      <c r="E104" s="14">
        <f>VLOOKUP(A104,[2]退役士兵两项生活补助已兑现县区奖补分配表!$A:$F,6,0)</f>
        <v>82.7276630787774</v>
      </c>
      <c r="F104" s="14">
        <f>VLOOKUP(A104,[1]提前下达2022年县级基本财力保障机制奖补资金分配情况表!A:B,2,0)</f>
        <v>10303</v>
      </c>
      <c r="G104" s="14">
        <v>1228</v>
      </c>
      <c r="H104" s="14">
        <f>VLOOKUP(A104,[1]提前下达2022年县级基本财力保障机制奖补资金分配情况表!A:E,5,0)</f>
        <v>1145</v>
      </c>
      <c r="I104" s="21"/>
    </row>
    <row r="105" ht="18" customHeight="true" spans="1:9">
      <c r="A105" s="12" t="s">
        <v>110</v>
      </c>
      <c r="B105" s="13">
        <f t="shared" si="18"/>
        <v>833</v>
      </c>
      <c r="C105" s="14">
        <f t="shared" si="19"/>
        <v>0</v>
      </c>
      <c r="D105" s="14"/>
      <c r="E105" s="14">
        <f>VLOOKUP(A105,[2]退役士兵两项生活补助已兑现县区奖补分配表!$A:$F,6,0)</f>
        <v>0</v>
      </c>
      <c r="F105" s="14">
        <f>VLOOKUP(A105,[1]提前下达2022年县级基本财力保障机制奖补资金分配情况表!A:B,2,0)</f>
        <v>750</v>
      </c>
      <c r="G105" s="14">
        <v>83</v>
      </c>
      <c r="H105" s="14">
        <f>VLOOKUP(A105,[1]提前下达2022年县级基本财力保障机制奖补资金分配情况表!A:E,5,0)</f>
        <v>83</v>
      </c>
      <c r="I105" s="21"/>
    </row>
    <row r="106" ht="18" customHeight="true" spans="1:9">
      <c r="A106" s="12" t="s">
        <v>111</v>
      </c>
      <c r="B106" s="13">
        <f t="shared" si="18"/>
        <v>10383</v>
      </c>
      <c r="C106" s="14">
        <f t="shared" si="19"/>
        <v>18.9015017971002</v>
      </c>
      <c r="D106" s="14"/>
      <c r="E106" s="14">
        <f>VLOOKUP(A106,[2]退役士兵两项生活补助已兑现县区奖补分配表!$A:$F,6,0)</f>
        <v>18.9015017971002</v>
      </c>
      <c r="F106" s="14">
        <f>VLOOKUP(A106,[1]提前下达2022年县级基本财力保障机制奖补资金分配情况表!A:B,2,0)</f>
        <v>9327</v>
      </c>
      <c r="G106" s="14">
        <v>1056</v>
      </c>
      <c r="H106" s="14">
        <f>VLOOKUP(A106,[1]提前下达2022年县级基本财力保障机制奖补资金分配情况表!A:E,5,0)</f>
        <v>1037</v>
      </c>
      <c r="I106" s="21"/>
    </row>
    <row r="107" ht="18" customHeight="true" spans="1:9">
      <c r="A107" s="12" t="s">
        <v>112</v>
      </c>
      <c r="B107" s="13">
        <f t="shared" si="18"/>
        <v>6269</v>
      </c>
      <c r="C107" s="14">
        <f t="shared" si="19"/>
        <v>19.9764687239495</v>
      </c>
      <c r="D107" s="14"/>
      <c r="E107" s="14">
        <f>VLOOKUP(A107,[2]退役士兵两项生活补助已兑现县区奖补分配表!$A:$F,6,0)</f>
        <v>19.9764687239495</v>
      </c>
      <c r="F107" s="14">
        <f>VLOOKUP(A107,[1]提前下达2022年县级基本财力保障机制奖补资金分配情况表!A:B,2,0)</f>
        <v>5624</v>
      </c>
      <c r="G107" s="14">
        <v>645</v>
      </c>
      <c r="H107" s="14">
        <f>VLOOKUP(A107,[1]提前下达2022年县级基本财力保障机制奖补资金分配情况表!A:E,5,0)</f>
        <v>625</v>
      </c>
      <c r="I107" s="21"/>
    </row>
    <row r="108" ht="18" customHeight="true" spans="1:9">
      <c r="A108" s="6" t="s">
        <v>113</v>
      </c>
      <c r="B108" s="11">
        <f t="shared" ref="B108:G108" si="20">SUM(B109:B117)</f>
        <v>145999</v>
      </c>
      <c r="C108" s="11">
        <f t="shared" si="20"/>
        <v>20929.9197808545</v>
      </c>
      <c r="D108" s="11">
        <f t="shared" si="20"/>
        <v>20917.1432614454</v>
      </c>
      <c r="E108" s="11">
        <f t="shared" si="20"/>
        <v>12.7765194090674</v>
      </c>
      <c r="F108" s="11">
        <f t="shared" si="20"/>
        <v>112558</v>
      </c>
      <c r="G108" s="11">
        <f t="shared" si="20"/>
        <v>33441</v>
      </c>
      <c r="H108" s="11">
        <f>VLOOKUP(A108,[1]提前下达2022年县级基本财力保障机制奖补资金分配情况表!A:E,5,0)</f>
        <v>12511</v>
      </c>
      <c r="I108" s="21"/>
    </row>
    <row r="109" ht="18" customHeight="true" spans="1:9">
      <c r="A109" s="12" t="s">
        <v>114</v>
      </c>
      <c r="B109" s="13">
        <f t="shared" ref="B109:B117" si="21">F109+G109</f>
        <v>9580</v>
      </c>
      <c r="C109" s="14">
        <f t="shared" ref="C109:C117" si="22">D109+E109</f>
        <v>12.7765194090674</v>
      </c>
      <c r="D109" s="14">
        <v>0</v>
      </c>
      <c r="E109" s="14">
        <f>VLOOKUP(A109,[2]退役士兵两项生活补助已兑现县区奖补分配表!$A:$F,6,0)</f>
        <v>12.7765194090674</v>
      </c>
      <c r="F109" s="14">
        <f>VLOOKUP(A109,[1]提前下达2022年县级基本财力保障机制奖补资金分配情况表!A:B,2,0)</f>
        <v>8610</v>
      </c>
      <c r="G109" s="14">
        <v>970</v>
      </c>
      <c r="H109" s="14">
        <f>VLOOKUP(A109,[1]提前下达2022年县级基本财力保障机制奖补资金分配情况表!A:E,5,0)</f>
        <v>957</v>
      </c>
      <c r="I109" s="21"/>
    </row>
    <row r="110" ht="18" customHeight="true" spans="1:9">
      <c r="A110" s="12" t="s">
        <v>115</v>
      </c>
      <c r="B110" s="13">
        <f t="shared" si="21"/>
        <v>21924</v>
      </c>
      <c r="C110" s="14">
        <f t="shared" si="22"/>
        <v>6659.27818310088</v>
      </c>
      <c r="D110" s="14">
        <f>VLOOKUP(A110,'[2]涉油县区财力补助（修改尾数）'!$A:$G,7,0)</f>
        <v>6659.27818310088</v>
      </c>
      <c r="E110" s="14">
        <f>VLOOKUP(A110,[2]退役士兵两项生活补助已兑现县区奖补分配表!$A:$F,6,0)</f>
        <v>0</v>
      </c>
      <c r="F110" s="14">
        <f>VLOOKUP(A110,[1]提前下达2022年县级基本财力保障机制奖补资金分配情况表!A:B,2,0)</f>
        <v>13738</v>
      </c>
      <c r="G110" s="14">
        <v>8186</v>
      </c>
      <c r="H110" s="14">
        <f>VLOOKUP(A110,[1]提前下达2022年县级基本财力保障机制奖补资金分配情况表!A:E,5,0)</f>
        <v>1527</v>
      </c>
      <c r="I110" s="21"/>
    </row>
    <row r="111" ht="18" customHeight="true" spans="1:9">
      <c r="A111" s="12" t="s">
        <v>116</v>
      </c>
      <c r="B111" s="13">
        <f t="shared" si="21"/>
        <v>44743</v>
      </c>
      <c r="C111" s="14">
        <f t="shared" si="22"/>
        <v>14257.8650783445</v>
      </c>
      <c r="D111" s="14">
        <f>VLOOKUP(A111,'[2]涉油县区财力补助（修改尾数）'!$A:$G,7,0)</f>
        <v>14257.8650783445</v>
      </c>
      <c r="E111" s="14">
        <f>VLOOKUP(A111,[2]退役士兵两项生活补助已兑现县区奖补分配表!$A:$F,6,0)</f>
        <v>0</v>
      </c>
      <c r="F111" s="14">
        <f>VLOOKUP(A111,[1]提前下达2022年县级基本财力保障机制奖补资金分配情况表!A:B,2,0)</f>
        <v>27436</v>
      </c>
      <c r="G111" s="14">
        <v>17307</v>
      </c>
      <c r="H111" s="14">
        <f>VLOOKUP(A111,[1]提前下达2022年县级基本财力保障机制奖补资金分配情况表!A:E,5,0)</f>
        <v>3049</v>
      </c>
      <c r="I111" s="21"/>
    </row>
    <row r="112" ht="18" customHeight="true" spans="1:9">
      <c r="A112" s="12" t="s">
        <v>117</v>
      </c>
      <c r="B112" s="13">
        <f t="shared" si="21"/>
        <v>11572</v>
      </c>
      <c r="C112" s="14">
        <f t="shared" si="22"/>
        <v>0</v>
      </c>
      <c r="D112" s="14">
        <v>0</v>
      </c>
      <c r="E112" s="14">
        <f>VLOOKUP(A112,[2]退役士兵两项生活补助已兑现县区奖补分配表!$A:$F,6,0)</f>
        <v>0</v>
      </c>
      <c r="F112" s="14">
        <f>VLOOKUP(A112,[1]提前下达2022年县级基本财力保障机制奖补资金分配情况表!A:B,2,0)</f>
        <v>10414</v>
      </c>
      <c r="G112" s="14">
        <v>1158</v>
      </c>
      <c r="H112" s="14">
        <f>VLOOKUP(A112,[1]提前下达2022年县级基本财力保障机制奖补资金分配情况表!A:E,5,0)</f>
        <v>1158</v>
      </c>
      <c r="I112" s="21"/>
    </row>
    <row r="113" ht="18" customHeight="true" spans="1:9">
      <c r="A113" s="12" t="s">
        <v>118</v>
      </c>
      <c r="B113" s="13">
        <f t="shared" si="21"/>
        <v>11118</v>
      </c>
      <c r="C113" s="14">
        <f t="shared" si="22"/>
        <v>0</v>
      </c>
      <c r="D113" s="14">
        <v>0</v>
      </c>
      <c r="E113" s="14">
        <f>VLOOKUP(A113,[2]退役士兵两项生活补助已兑现县区奖补分配表!$A:$F,6,0)</f>
        <v>0</v>
      </c>
      <c r="F113" s="14">
        <f>VLOOKUP(A113,[1]提前下达2022年县级基本财力保障机制奖补资金分配情况表!A:B,2,0)</f>
        <v>10006</v>
      </c>
      <c r="G113" s="14">
        <v>1112</v>
      </c>
      <c r="H113" s="14">
        <f>VLOOKUP(A113,[1]提前下达2022年县级基本财力保障机制奖补资金分配情况表!A:E,5,0)</f>
        <v>1112</v>
      </c>
      <c r="I113" s="21"/>
    </row>
    <row r="114" ht="18" customHeight="true" spans="1:9">
      <c r="A114" s="12" t="s">
        <v>119</v>
      </c>
      <c r="B114" s="13">
        <f t="shared" si="21"/>
        <v>12699</v>
      </c>
      <c r="C114" s="14">
        <f t="shared" si="22"/>
        <v>0</v>
      </c>
      <c r="D114" s="14">
        <v>0</v>
      </c>
      <c r="E114" s="14">
        <f>VLOOKUP(A114,[2]退役士兵两项生活补助已兑现县区奖补分配表!$A:$F,6,0)</f>
        <v>0</v>
      </c>
      <c r="F114" s="14">
        <f>VLOOKUP(A114,[1]提前下达2022年县级基本财力保障机制奖补资金分配情况表!A:B,2,0)</f>
        <v>11429</v>
      </c>
      <c r="G114" s="14">
        <v>1270</v>
      </c>
      <c r="H114" s="14">
        <f>VLOOKUP(A114,[1]提前下达2022年县级基本财力保障机制奖补资金分配情况表!A:E,5,0)</f>
        <v>1270</v>
      </c>
      <c r="I114" s="21"/>
    </row>
    <row r="115" ht="18" customHeight="true" spans="1:9">
      <c r="A115" s="12" t="s">
        <v>120</v>
      </c>
      <c r="B115" s="13">
        <f t="shared" si="21"/>
        <v>10332</v>
      </c>
      <c r="C115" s="14">
        <f t="shared" si="22"/>
        <v>0</v>
      </c>
      <c r="D115" s="14">
        <v>0</v>
      </c>
      <c r="E115" s="14">
        <f>VLOOKUP(A115,[2]退役士兵两项生活补助已兑现县区奖补分配表!$A:$F,6,0)</f>
        <v>0</v>
      </c>
      <c r="F115" s="14">
        <f>VLOOKUP(A115,[1]提前下达2022年县级基本财力保障机制奖补资金分配情况表!A:B,2,0)</f>
        <v>9298</v>
      </c>
      <c r="G115" s="14">
        <v>1034</v>
      </c>
      <c r="H115" s="14">
        <f>VLOOKUP(A115,[1]提前下达2022年县级基本财力保障机制奖补资金分配情况表!A:E,5,0)</f>
        <v>1034</v>
      </c>
      <c r="I115" s="21"/>
    </row>
    <row r="116" ht="18" customHeight="true" spans="1:9">
      <c r="A116" s="12" t="s">
        <v>121</v>
      </c>
      <c r="B116" s="13">
        <f t="shared" si="21"/>
        <v>11852</v>
      </c>
      <c r="C116" s="14">
        <f t="shared" si="22"/>
        <v>0</v>
      </c>
      <c r="D116" s="14">
        <v>0</v>
      </c>
      <c r="E116" s="14">
        <f>VLOOKUP(A116,[2]退役士兵两项生活补助已兑现县区奖补分配表!$A:$F,6,0)</f>
        <v>0</v>
      </c>
      <c r="F116" s="14">
        <f>VLOOKUP(A116,[1]提前下达2022年县级基本财力保障机制奖补资金分配情况表!A:B,2,0)</f>
        <v>10666</v>
      </c>
      <c r="G116" s="14">
        <v>1186</v>
      </c>
      <c r="H116" s="14">
        <f>VLOOKUP(A116,[1]提前下达2022年县级基本财力保障机制奖补资金分配情况表!A:E,5,0)</f>
        <v>1186</v>
      </c>
      <c r="I116" s="21"/>
    </row>
    <row r="117" ht="18" customHeight="true" spans="1:9">
      <c r="A117" s="12" t="s">
        <v>122</v>
      </c>
      <c r="B117" s="13">
        <f t="shared" si="21"/>
        <v>12179</v>
      </c>
      <c r="C117" s="14">
        <f t="shared" si="22"/>
        <v>0</v>
      </c>
      <c r="D117" s="14">
        <v>0</v>
      </c>
      <c r="E117" s="14">
        <f>VLOOKUP(A117,[2]退役士兵两项生活补助已兑现县区奖补分配表!$A:$F,6,0)</f>
        <v>0</v>
      </c>
      <c r="F117" s="14">
        <f>VLOOKUP(A117,[1]提前下达2022年县级基本财力保障机制奖补资金分配情况表!A:B,2,0)</f>
        <v>10961</v>
      </c>
      <c r="G117" s="14">
        <v>1218</v>
      </c>
      <c r="H117" s="14">
        <f>VLOOKUP(A117,[1]提前下达2022年县级基本财力保障机制奖补资金分配情况表!A:E,5,0)</f>
        <v>1218</v>
      </c>
      <c r="I117" s="21"/>
    </row>
    <row r="118" ht="18" customHeight="true" spans="1:9">
      <c r="A118" s="6" t="s">
        <v>123</v>
      </c>
      <c r="B118" s="11">
        <f t="shared" ref="B118:G118" si="23">SUM(B119)</f>
        <v>8447</v>
      </c>
      <c r="C118" s="11">
        <f t="shared" si="23"/>
        <v>81.5465431679017</v>
      </c>
      <c r="D118" s="11">
        <f t="shared" si="23"/>
        <v>0</v>
      </c>
      <c r="E118" s="11">
        <f t="shared" si="23"/>
        <v>81.5465431679017</v>
      </c>
      <c r="F118" s="11">
        <f t="shared" si="23"/>
        <v>7528</v>
      </c>
      <c r="G118" s="11">
        <f t="shared" si="23"/>
        <v>919</v>
      </c>
      <c r="H118" s="11">
        <f>VLOOKUP(A118,[1]提前下达2022年县级基本财力保障机制奖补资金分配情况表!A:E,5,0)</f>
        <v>837</v>
      </c>
      <c r="I118" s="21"/>
    </row>
    <row r="119" ht="18" customHeight="true" spans="1:9">
      <c r="A119" s="12" t="s">
        <v>124</v>
      </c>
      <c r="B119" s="13">
        <f t="shared" ref="B119" si="24">F119+G119</f>
        <v>8447</v>
      </c>
      <c r="C119" s="14">
        <f t="shared" ref="C119" si="25">D119+E119</f>
        <v>81.5465431679017</v>
      </c>
      <c r="D119" s="14">
        <v>0</v>
      </c>
      <c r="E119" s="14">
        <f>VLOOKUP(A119,[2]退役士兵两项生活补助已兑现县区奖补分配表!$A:$F,6,0)</f>
        <v>81.5465431679017</v>
      </c>
      <c r="F119" s="14">
        <f>VLOOKUP(A119,[1]提前下达2022年县级基本财力保障机制奖补资金分配情况表!A:B,2,0)</f>
        <v>7528</v>
      </c>
      <c r="G119" s="14">
        <v>919</v>
      </c>
      <c r="H119" s="14">
        <f>VLOOKUP(A119,[1]提前下达2022年县级基本财力保障机制奖补资金分配情况表!A:E,5,0)</f>
        <v>837</v>
      </c>
      <c r="I119" s="21"/>
    </row>
    <row r="120" ht="6" customHeight="true"/>
    <row r="121" ht="36" customHeight="true" spans="1:7">
      <c r="A121" s="22" t="s">
        <v>125</v>
      </c>
      <c r="B121" s="22"/>
      <c r="C121" s="22"/>
      <c r="D121" s="22"/>
      <c r="E121" s="22"/>
      <c r="F121" s="22"/>
      <c r="G121" s="22"/>
    </row>
  </sheetData>
  <mergeCells count="11">
    <mergeCell ref="A3:G3"/>
    <mergeCell ref="C5:E5"/>
    <mergeCell ref="F5:G5"/>
    <mergeCell ref="D6:E6"/>
    <mergeCell ref="A121:G121"/>
    <mergeCell ref="A5:A7"/>
    <mergeCell ref="B5:B7"/>
    <mergeCell ref="C6:C7"/>
    <mergeCell ref="F6:F7"/>
    <mergeCell ref="G6:G7"/>
    <mergeCell ref="H6:H7"/>
  </mergeCells>
  <pageMargins left="0.472222222222222" right="0.354166666666667" top="0.751388888888889" bottom="0.751388888888889" header="0.298611111111111" footer="0.432638888888889"/>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王平(拟稿)</dc:creator>
  <cp:lastModifiedBy>topsec</cp:lastModifiedBy>
  <dcterms:created xsi:type="dcterms:W3CDTF">2022-06-08T23:33:00Z</dcterms:created>
  <dcterms:modified xsi:type="dcterms:W3CDTF">2022-06-28T14:53:07Z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